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D:\Dropbox (Systems Engineering)\Teaching\ENGR 128\Studio\Week 6\"/>
    </mc:Choice>
  </mc:AlternateContent>
  <xr:revisionPtr revIDLastSave="0" documentId="13_ncr:1_{53DCD52C-3DE8-4F10-B4CC-D2137E996091}" xr6:coauthVersionLast="45" xr6:coauthVersionMax="45" xr10:uidLastSave="{00000000-0000-0000-0000-000000000000}"/>
  <bookViews>
    <workbookView xWindow="3150" yWindow="1050" windowWidth="21600" windowHeight="11385" xr2:uid="{00000000-000D-0000-FFFF-FFFF00000000}"/>
  </bookViews>
  <sheets>
    <sheet name="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K22" i="1"/>
  <c r="M22" i="1" s="1"/>
  <c r="J22" i="1"/>
  <c r="O21" i="1"/>
  <c r="K21" i="1"/>
  <c r="L21" i="1" s="1"/>
  <c r="J21" i="1"/>
  <c r="O20" i="1"/>
  <c r="K20" i="1"/>
  <c r="M20" i="1" s="1"/>
  <c r="J20" i="1"/>
  <c r="O19" i="1"/>
  <c r="K19" i="1"/>
  <c r="M19" i="1" s="1"/>
  <c r="J19" i="1"/>
  <c r="O18" i="1"/>
  <c r="K18" i="1"/>
  <c r="M18" i="1" s="1"/>
  <c r="J18" i="1"/>
  <c r="O17" i="1"/>
  <c r="K17" i="1"/>
  <c r="M17" i="1" s="1"/>
  <c r="J17" i="1"/>
  <c r="O16" i="1"/>
  <c r="K16" i="1"/>
  <c r="M16" i="1" s="1"/>
  <c r="J16" i="1"/>
  <c r="M21" i="1" l="1"/>
  <c r="P21" i="1" s="1"/>
  <c r="L16" i="1"/>
  <c r="P16" i="1" s="1"/>
  <c r="L18" i="1"/>
  <c r="P18" i="1" s="1"/>
  <c r="L20" i="1"/>
  <c r="P20" i="1" s="1"/>
  <c r="L22" i="1"/>
  <c r="P22" i="1" s="1"/>
  <c r="L17" i="1"/>
  <c r="P17" i="1" s="1"/>
  <c r="L19" i="1"/>
  <c r="P19" i="1" s="1"/>
  <c r="O15" i="1" l="1"/>
  <c r="O14" i="1"/>
  <c r="O13" i="1"/>
  <c r="O12" i="1"/>
  <c r="O11" i="1"/>
  <c r="O10" i="1"/>
  <c r="O9" i="1"/>
  <c r="O8" i="1"/>
  <c r="O7" i="1"/>
  <c r="J15" i="1"/>
  <c r="J14" i="1"/>
  <c r="J13" i="1"/>
  <c r="J12" i="1"/>
  <c r="J11" i="1"/>
  <c r="J10" i="1"/>
  <c r="J9" i="1"/>
  <c r="J8" i="1"/>
  <c r="J7" i="1"/>
  <c r="K7" i="1"/>
  <c r="L7" i="1" s="1"/>
  <c r="M7" i="1" l="1"/>
  <c r="P7" i="1" s="1"/>
  <c r="K14" i="1"/>
  <c r="K15" i="1"/>
  <c r="K13" i="1"/>
  <c r="K12" i="1"/>
  <c r="K11" i="1"/>
  <c r="K10" i="1"/>
  <c r="K9" i="1"/>
  <c r="K8" i="1"/>
  <c r="L10" i="1" l="1"/>
  <c r="M10" i="1"/>
  <c r="L12" i="1"/>
  <c r="M12" i="1"/>
  <c r="L13" i="1"/>
  <c r="M13" i="1"/>
  <c r="L15" i="1"/>
  <c r="M15" i="1"/>
  <c r="L14" i="1"/>
  <c r="M14" i="1"/>
  <c r="L11" i="1"/>
  <c r="M11" i="1"/>
  <c r="L8" i="1"/>
  <c r="M8" i="1"/>
  <c r="L9" i="1"/>
  <c r="M9" i="1"/>
  <c r="P12" i="1" l="1"/>
  <c r="P13" i="1"/>
  <c r="P15" i="1"/>
  <c r="P11" i="1"/>
  <c r="P8" i="1"/>
  <c r="P9" i="1"/>
  <c r="P14" i="1"/>
  <c r="P10" i="1"/>
</calcChain>
</file>

<file path=xl/sharedStrings.xml><?xml version="1.0" encoding="utf-8"?>
<sst xmlns="http://schemas.openxmlformats.org/spreadsheetml/2006/main" count="101" uniqueCount="73">
  <si>
    <t>#</t>
  </si>
  <si>
    <t>Priority</t>
  </si>
  <si>
    <t>Assigned</t>
  </si>
  <si>
    <t>Due</t>
  </si>
  <si>
    <t>Received</t>
  </si>
  <si>
    <t>Task
Title</t>
  </si>
  <si>
    <t>Task Explanation</t>
  </si>
  <si>
    <t>Deliverable
Item</t>
  </si>
  <si>
    <t>Primary
Person</t>
  </si>
  <si>
    <t>Priority
(A, B, C)</t>
  </si>
  <si>
    <t>Task Dates</t>
  </si>
  <si>
    <t>A</t>
  </si>
  <si>
    <t>B</t>
  </si>
  <si>
    <t>C</t>
  </si>
  <si>
    <t xml:space="preserve">Project: </t>
  </si>
  <si>
    <t>Revision No:</t>
  </si>
  <si>
    <t>ENGR 128 Studio - Task Tracking</t>
  </si>
  <si>
    <t>Days</t>
  </si>
  <si>
    <t>Date:</t>
  </si>
  <si>
    <t>Left</t>
  </si>
  <si>
    <t>Overdue</t>
  </si>
  <si>
    <r>
      <rPr>
        <b/>
        <sz val="10"/>
        <color theme="1"/>
        <rFont val="Calibri"/>
        <family val="2"/>
      </rPr>
      <t>≤</t>
    </r>
    <r>
      <rPr>
        <b/>
        <sz val="10"/>
        <color theme="1"/>
        <rFont val="Arial"/>
        <family val="2"/>
      </rPr>
      <t xml:space="preserve"> 1 Week</t>
    </r>
  </si>
  <si>
    <t>Active?</t>
  </si>
  <si>
    <t>Factor</t>
  </si>
  <si>
    <t>Code</t>
  </si>
  <si>
    <t>Comments</t>
  </si>
  <si>
    <t>Rows will change format colors based on the priority and the due date.</t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</si>
  <si>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Red background and bold when urgent.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</si>
  <si>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Yellow background when soon.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</si>
  <si>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Green background when not immediate.</t>
    </r>
  </si>
  <si>
    <t>Priority limited to A, B, or C:</t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</si>
  <si>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B - necessary work, need by due date</t>
    </r>
  </si>
  <si>
    <r>
      <rPr>
        <sz val="10"/>
        <color theme="1"/>
        <rFont val="Calibri"/>
        <family val="2"/>
      </rPr>
      <t>•</t>
    </r>
    <r>
      <rPr>
        <sz val="10"/>
        <color theme="1"/>
        <rFont val="Arial"/>
        <family val="2"/>
      </rPr>
      <t xml:space="preserve"> A - necessary work, need ASAP, at least by due date</t>
    </r>
  </si>
  <si>
    <r>
      <rPr>
        <sz val="10"/>
        <color theme="1"/>
        <rFont val="Calibri"/>
        <family val="2"/>
        <scheme val="minor"/>
      </rPr>
      <t xml:space="preserve">• </t>
    </r>
    <r>
      <rPr>
        <sz val="10"/>
        <color theme="1"/>
        <rFont val="Arial"/>
        <family val="2"/>
      </rPr>
      <t>C - useful but not necessary work (yet), do as time permits</t>
    </r>
  </si>
  <si>
    <t>Tasks breakdown the major parts</t>
  </si>
  <si>
    <t>of the schedule into smaller pieces.</t>
  </si>
  <si>
    <t>Each group member should have</t>
  </si>
  <si>
    <t>active deliverables.</t>
  </si>
  <si>
    <t>Digital Logic Circuit</t>
  </si>
  <si>
    <t>Model F</t>
  </si>
  <si>
    <t>Model K</t>
  </si>
  <si>
    <t>Model M</t>
  </si>
  <si>
    <t>Model P</t>
  </si>
  <si>
    <t>Logic.ly circuit for output K</t>
  </si>
  <si>
    <t>Logic.ly circuit for output F</t>
  </si>
  <si>
    <t>Logic.ly circuit for output M</t>
  </si>
  <si>
    <t>Logic.ly circuit for output P</t>
  </si>
  <si>
    <t>Model</t>
  </si>
  <si>
    <t>Combination of all circuits</t>
  </si>
  <si>
    <t>Test plan</t>
  </si>
  <si>
    <t>Test assessment</t>
  </si>
  <si>
    <t>Next steps</t>
  </si>
  <si>
    <t>Oral presentation</t>
  </si>
  <si>
    <t>Technical report</t>
  </si>
  <si>
    <t>Subsystem integration</t>
  </si>
  <si>
    <t>Model integration</t>
  </si>
  <si>
    <t>Write test plan to evaluate model</t>
  </si>
  <si>
    <t>Evaluate requirements</t>
  </si>
  <si>
    <t>Word document</t>
  </si>
  <si>
    <t>PowerPoint</t>
  </si>
  <si>
    <t>Email</t>
  </si>
  <si>
    <t>Barnes</t>
  </si>
  <si>
    <t>Moor</t>
  </si>
  <si>
    <t>Chen</t>
  </si>
  <si>
    <t>Saha</t>
  </si>
  <si>
    <t>Waiting on #1</t>
  </si>
  <si>
    <t>Done in Studio</t>
  </si>
  <si>
    <t>Test results</t>
  </si>
  <si>
    <t>Model testing</t>
  </si>
  <si>
    <t>Execute test plan</t>
  </si>
  <si>
    <t>Determine design improvements</t>
  </si>
  <si>
    <t>Combination of all groups</t>
  </si>
  <si>
    <t>Email to #10 and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</si>
</sst>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4" fillId="2" borderId="0" xfId="1" applyFont="1" applyFill="1"/>
    <xf numFmtId="0" fontId="3" fillId="2" borderId="0" xfId="1" applyFill="1"/>
    <xf numFmtId="0" fontId="4" fillId="2" borderId="0" xfId="1" applyFont="1" applyFill="1" applyAlignment="1">
      <alignment horizontal="right"/>
    </xf>
    <xf numFmtId="0" fontId="1" fillId="2" borderId="0" xfId="0" applyFont="1" applyFill="1" applyAlignment="1" applyProtection="1">
      <alignment vertical="top" wrapText="1"/>
      <protection locked="0"/>
    </xf>
    <xf numFmtId="0" fontId="5" fillId="2" borderId="17" xfId="1" applyFont="1" applyFill="1" applyBorder="1"/>
    <xf numFmtId="0" fontId="4" fillId="2" borderId="17" xfId="1" applyFont="1" applyFill="1" applyBorder="1"/>
    <xf numFmtId="0" fontId="3" fillId="2" borderId="17" xfId="1" applyFill="1" applyBorder="1"/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5" xfId="0" applyNumberFormat="1" applyFont="1" applyFill="1" applyBorder="1" applyAlignment="1" applyProtection="1">
      <alignment horizontal="center" wrapText="1"/>
      <protection locked="0"/>
    </xf>
    <xf numFmtId="164" fontId="2" fillId="2" borderId="6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64" fontId="2" fillId="2" borderId="8" xfId="0" applyNumberFormat="1" applyFont="1" applyFill="1" applyBorder="1" applyAlignment="1" applyProtection="1">
      <alignment horizontal="center" wrapText="1"/>
      <protection locked="0"/>
    </xf>
    <xf numFmtId="164" fontId="2" fillId="2" borderId="9" xfId="0" applyNumberFormat="1" applyFont="1" applyFill="1" applyBorder="1" applyAlignment="1" applyProtection="1">
      <alignment horizontal="center" wrapText="1"/>
      <protection locked="0"/>
    </xf>
    <xf numFmtId="164" fontId="2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164" fontId="1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164" fontId="1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4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164" fontId="1" fillId="2" borderId="0" xfId="0" applyNumberFormat="1" applyFont="1" applyFill="1" applyAlignment="1" applyProtection="1">
      <alignment horizontal="center" vertical="top" wrapText="1"/>
      <protection locked="0"/>
    </xf>
    <xf numFmtId="0" fontId="4" fillId="2" borderId="0" xfId="1" applyFont="1" applyFill="1" applyAlignment="1">
      <alignment horizontal="center"/>
    </xf>
    <xf numFmtId="0" fontId="3" fillId="2" borderId="0" xfId="1" applyFill="1" applyAlignment="1">
      <alignment horizontal="center"/>
    </xf>
    <xf numFmtId="0" fontId="2" fillId="2" borderId="0" xfId="0" applyFont="1" applyFill="1" applyAlignment="1" applyProtection="1">
      <alignment horizontal="center" wrapText="1"/>
      <protection locked="0"/>
    </xf>
    <xf numFmtId="165" fontId="3" fillId="2" borderId="17" xfId="1" applyNumberFormat="1" applyFill="1" applyBorder="1"/>
    <xf numFmtId="165" fontId="3" fillId="2" borderId="0" xfId="1" applyNumberFormat="1" applyFill="1"/>
    <xf numFmtId="164" fontId="2" fillId="2" borderId="0" xfId="0" applyNumberFormat="1" applyFont="1" applyFill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164" fontId="1" fillId="2" borderId="0" xfId="0" applyNumberFormat="1" applyFont="1" applyFill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164" fontId="1" fillId="2" borderId="2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vertical="top" wrapText="1"/>
      <protection locked="0"/>
    </xf>
    <xf numFmtId="14" fontId="3" fillId="2" borderId="0" xfId="1" applyNumberFormat="1" applyFill="1"/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5"/>
  <cols>
    <col min="1" max="1" width="5.7109375" style="30" customWidth="1"/>
    <col min="2" max="2" width="20.7109375" style="4" customWidth="1"/>
    <col min="3" max="3" width="30.7109375" style="4" customWidth="1"/>
    <col min="4" max="4" width="15.7109375" style="30" customWidth="1"/>
    <col min="5" max="6" width="10.7109375" style="30" customWidth="1"/>
    <col min="7" max="9" width="10.7109375" style="31" customWidth="1"/>
    <col min="10" max="10" width="10.7109375" style="31" hidden="1" customWidth="1"/>
    <col min="11" max="16" width="10.7109375" style="30" hidden="1" customWidth="1"/>
    <col min="17" max="17" width="30.7109375" style="4" customWidth="1"/>
    <col min="18" max="16384" width="9.140625" style="4"/>
  </cols>
  <sheetData>
    <row r="1" spans="1:3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32"/>
      <c r="L1" s="32"/>
      <c r="M1" s="32"/>
      <c r="N1" s="32"/>
      <c r="O1" s="32"/>
      <c r="P1" s="32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3"/>
      <c r="AE1" s="2"/>
    </row>
    <row r="2" spans="1:31" ht="6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32"/>
      <c r="L2" s="32"/>
      <c r="M2" s="32"/>
      <c r="N2" s="32"/>
      <c r="O2" s="32"/>
      <c r="P2" s="3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</row>
    <row r="3" spans="1:31" ht="13.5" thickBot="1" x14ac:dyDescent="0.25">
      <c r="A3" s="2"/>
      <c r="B3" s="3" t="s">
        <v>14</v>
      </c>
      <c r="C3" s="5" t="s">
        <v>38</v>
      </c>
      <c r="D3" s="6"/>
      <c r="E3" s="1"/>
      <c r="F3" s="3" t="s">
        <v>15</v>
      </c>
      <c r="G3" s="7">
        <v>1</v>
      </c>
      <c r="H3" s="3" t="s">
        <v>18</v>
      </c>
      <c r="I3" s="35">
        <v>43888</v>
      </c>
      <c r="J3" s="36"/>
      <c r="K3" s="32"/>
      <c r="L3" s="32"/>
      <c r="M3" s="33"/>
      <c r="N3" s="33"/>
      <c r="O3" s="33"/>
      <c r="P3" s="33"/>
      <c r="Q3" s="2"/>
      <c r="R3" s="2"/>
      <c r="S3" s="2"/>
      <c r="T3" s="2"/>
      <c r="U3" s="2"/>
      <c r="V3" s="2"/>
      <c r="W3" s="3"/>
      <c r="X3" s="2"/>
      <c r="Y3" s="3"/>
      <c r="Z3" s="3"/>
      <c r="AA3" s="49"/>
      <c r="AB3" s="49"/>
      <c r="AC3" s="49"/>
      <c r="AD3" s="2"/>
      <c r="AE3" s="2"/>
    </row>
    <row r="4" spans="1:31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3"/>
      <c r="L4" s="33"/>
      <c r="M4" s="33"/>
      <c r="N4" s="33"/>
      <c r="O4" s="33"/>
      <c r="P4" s="3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1" customFormat="1" x14ac:dyDescent="0.2">
      <c r="A5" s="52" t="s">
        <v>0</v>
      </c>
      <c r="B5" s="52" t="s">
        <v>5</v>
      </c>
      <c r="C5" s="52" t="s">
        <v>6</v>
      </c>
      <c r="D5" s="52" t="s">
        <v>7</v>
      </c>
      <c r="E5" s="52" t="s">
        <v>8</v>
      </c>
      <c r="F5" s="52" t="s">
        <v>9</v>
      </c>
      <c r="G5" s="8"/>
      <c r="H5" s="9" t="s">
        <v>10</v>
      </c>
      <c r="I5" s="10"/>
      <c r="J5" s="37"/>
      <c r="K5" s="34" t="s">
        <v>17</v>
      </c>
      <c r="L5" s="34"/>
      <c r="M5" s="34"/>
      <c r="N5" s="34"/>
      <c r="O5" s="34" t="s">
        <v>1</v>
      </c>
      <c r="P5" s="34"/>
      <c r="Q5" s="50" t="s">
        <v>25</v>
      </c>
    </row>
    <row r="6" spans="1:31" s="11" customFormat="1" ht="13.5" thickBot="1" x14ac:dyDescent="0.25">
      <c r="A6" s="53"/>
      <c r="B6" s="53"/>
      <c r="C6" s="53"/>
      <c r="D6" s="53"/>
      <c r="E6" s="53"/>
      <c r="F6" s="53"/>
      <c r="G6" s="12" t="s">
        <v>2</v>
      </c>
      <c r="H6" s="13" t="s">
        <v>3</v>
      </c>
      <c r="I6" s="14" t="s">
        <v>4</v>
      </c>
      <c r="J6" s="37" t="s">
        <v>22</v>
      </c>
      <c r="K6" s="34" t="s">
        <v>19</v>
      </c>
      <c r="L6" s="34" t="s">
        <v>21</v>
      </c>
      <c r="M6" s="34" t="s">
        <v>20</v>
      </c>
      <c r="N6" s="34" t="s">
        <v>1</v>
      </c>
      <c r="O6" s="34" t="s">
        <v>23</v>
      </c>
      <c r="P6" s="34" t="s">
        <v>24</v>
      </c>
      <c r="Q6" s="51"/>
    </row>
    <row r="7" spans="1:31" x14ac:dyDescent="0.25">
      <c r="A7" s="15">
        <v>1</v>
      </c>
      <c r="B7" s="16" t="s">
        <v>39</v>
      </c>
      <c r="C7" s="16" t="s">
        <v>44</v>
      </c>
      <c r="D7" s="17" t="s">
        <v>47</v>
      </c>
      <c r="E7" s="17" t="s">
        <v>61</v>
      </c>
      <c r="F7" s="17" t="s">
        <v>11</v>
      </c>
      <c r="G7" s="18">
        <v>43887</v>
      </c>
      <c r="H7" s="18">
        <v>43888</v>
      </c>
      <c r="I7" s="19"/>
      <c r="J7" s="31" t="b">
        <f>AND(NOT(ISBLANK(H7)),ISBLANK(I7))</f>
        <v>1</v>
      </c>
      <c r="K7" s="30">
        <f t="shared" ref="K7:K15" si="0">H7-$I$3</f>
        <v>0</v>
      </c>
      <c r="L7" s="30" t="b">
        <f>K7&lt;=7</f>
        <v>1</v>
      </c>
      <c r="M7" s="30" t="b">
        <f>K7&lt;0</f>
        <v>0</v>
      </c>
      <c r="N7" s="30" t="s">
        <v>11</v>
      </c>
      <c r="O7" s="30">
        <f>IF(ISERROR(67-CODE(F7)),0,67-CODE(F7))</f>
        <v>2</v>
      </c>
      <c r="P7" s="30">
        <f>MAX(J7*(L7+M7+O7),0)</f>
        <v>3</v>
      </c>
      <c r="Q7" s="40"/>
    </row>
    <row r="8" spans="1:31" x14ac:dyDescent="0.25">
      <c r="A8" s="20">
        <v>2</v>
      </c>
      <c r="B8" s="21" t="s">
        <v>40</v>
      </c>
      <c r="C8" s="21" t="s">
        <v>43</v>
      </c>
      <c r="D8" s="22" t="s">
        <v>47</v>
      </c>
      <c r="E8" s="22" t="s">
        <v>62</v>
      </c>
      <c r="F8" s="22" t="s">
        <v>11</v>
      </c>
      <c r="G8" s="23">
        <v>43887</v>
      </c>
      <c r="H8" s="23">
        <v>43888</v>
      </c>
      <c r="I8" s="24">
        <v>43888</v>
      </c>
      <c r="J8" s="31" t="b">
        <f t="shared" ref="J8:J15" si="1">AND(NOT(ISBLANK(H8)),ISBLANK(I8))</f>
        <v>0</v>
      </c>
      <c r="K8" s="30">
        <f t="shared" si="0"/>
        <v>0</v>
      </c>
      <c r="L8" s="30" t="b">
        <f t="shared" ref="L8:L15" si="2">K8&lt;=7</f>
        <v>1</v>
      </c>
      <c r="M8" s="30" t="b">
        <f t="shared" ref="M8:M15" si="3">K8&lt;0</f>
        <v>0</v>
      </c>
      <c r="N8" s="30" t="s">
        <v>12</v>
      </c>
      <c r="O8" s="30">
        <f t="shared" ref="O8:O15" si="4">IF(ISERROR(67-CODE(F8)),0,67-CODE(F8))</f>
        <v>2</v>
      </c>
      <c r="P8" s="30">
        <f t="shared" ref="P8:P15" si="5">MAX(J8*(L8+M8+O8),0)</f>
        <v>0</v>
      </c>
      <c r="Q8" s="38"/>
    </row>
    <row r="9" spans="1:31" x14ac:dyDescent="0.25">
      <c r="A9" s="20">
        <v>3</v>
      </c>
      <c r="B9" s="21" t="s">
        <v>41</v>
      </c>
      <c r="C9" s="21" t="s">
        <v>45</v>
      </c>
      <c r="D9" s="22" t="s">
        <v>47</v>
      </c>
      <c r="E9" s="22" t="s">
        <v>63</v>
      </c>
      <c r="F9" s="22" t="s">
        <v>11</v>
      </c>
      <c r="G9" s="23">
        <v>43887</v>
      </c>
      <c r="H9" s="23">
        <v>43888</v>
      </c>
      <c r="I9" s="24">
        <v>43887</v>
      </c>
      <c r="J9" s="31" t="b">
        <f t="shared" si="1"/>
        <v>0</v>
      </c>
      <c r="K9" s="30">
        <f t="shared" si="0"/>
        <v>0</v>
      </c>
      <c r="L9" s="30" t="b">
        <f t="shared" si="2"/>
        <v>1</v>
      </c>
      <c r="M9" s="30" t="b">
        <f t="shared" si="3"/>
        <v>0</v>
      </c>
      <c r="N9" s="30" t="s">
        <v>13</v>
      </c>
      <c r="O9" s="30">
        <f t="shared" si="4"/>
        <v>2</v>
      </c>
      <c r="P9" s="30">
        <f t="shared" si="5"/>
        <v>0</v>
      </c>
      <c r="Q9" s="38"/>
    </row>
    <row r="10" spans="1:31" x14ac:dyDescent="0.25">
      <c r="A10" s="20">
        <v>4</v>
      </c>
      <c r="B10" s="21" t="s">
        <v>42</v>
      </c>
      <c r="C10" s="21" t="s">
        <v>46</v>
      </c>
      <c r="D10" s="22" t="s">
        <v>47</v>
      </c>
      <c r="E10" s="22" t="s">
        <v>64</v>
      </c>
      <c r="F10" s="22" t="s">
        <v>11</v>
      </c>
      <c r="G10" s="23">
        <v>43887</v>
      </c>
      <c r="H10" s="23">
        <v>43888</v>
      </c>
      <c r="I10" s="24">
        <v>43887</v>
      </c>
      <c r="J10" s="31" t="b">
        <f t="shared" si="1"/>
        <v>0</v>
      </c>
      <c r="K10" s="30">
        <f t="shared" si="0"/>
        <v>0</v>
      </c>
      <c r="L10" s="30" t="b">
        <f t="shared" si="2"/>
        <v>1</v>
      </c>
      <c r="M10" s="30" t="b">
        <f t="shared" si="3"/>
        <v>0</v>
      </c>
      <c r="O10" s="30">
        <f t="shared" si="4"/>
        <v>2</v>
      </c>
      <c r="P10" s="30">
        <f t="shared" si="5"/>
        <v>0</v>
      </c>
      <c r="Q10" s="38"/>
    </row>
    <row r="11" spans="1:31" x14ac:dyDescent="0.25">
      <c r="A11" s="20">
        <v>5</v>
      </c>
      <c r="B11" s="21" t="s">
        <v>55</v>
      </c>
      <c r="C11" s="21" t="s">
        <v>48</v>
      </c>
      <c r="D11" s="22" t="s">
        <v>47</v>
      </c>
      <c r="E11" s="22" t="s">
        <v>62</v>
      </c>
      <c r="F11" s="22" t="s">
        <v>11</v>
      </c>
      <c r="G11" s="23">
        <v>43887</v>
      </c>
      <c r="H11" s="23">
        <v>43889</v>
      </c>
      <c r="I11" s="24"/>
      <c r="J11" s="31" t="b">
        <f t="shared" si="1"/>
        <v>1</v>
      </c>
      <c r="K11" s="30">
        <f t="shared" si="0"/>
        <v>1</v>
      </c>
      <c r="L11" s="30" t="b">
        <f t="shared" si="2"/>
        <v>1</v>
      </c>
      <c r="M11" s="30" t="b">
        <f t="shared" si="3"/>
        <v>0</v>
      </c>
      <c r="O11" s="30">
        <f t="shared" si="4"/>
        <v>2</v>
      </c>
      <c r="P11" s="30">
        <f t="shared" si="5"/>
        <v>3</v>
      </c>
      <c r="Q11" s="38" t="s">
        <v>65</v>
      </c>
    </row>
    <row r="12" spans="1:31" x14ac:dyDescent="0.25">
      <c r="A12" s="20">
        <v>6</v>
      </c>
      <c r="B12" s="21" t="s">
        <v>49</v>
      </c>
      <c r="C12" s="21" t="s">
        <v>56</v>
      </c>
      <c r="D12" s="22" t="s">
        <v>58</v>
      </c>
      <c r="E12" s="22" t="s">
        <v>64</v>
      </c>
      <c r="F12" s="22" t="s">
        <v>12</v>
      </c>
      <c r="G12" s="23">
        <v>43887</v>
      </c>
      <c r="H12" s="23">
        <v>43889</v>
      </c>
      <c r="I12" s="24"/>
      <c r="J12" s="31" t="b">
        <f t="shared" si="1"/>
        <v>1</v>
      </c>
      <c r="K12" s="30">
        <f t="shared" si="0"/>
        <v>1</v>
      </c>
      <c r="L12" s="30" t="b">
        <f t="shared" si="2"/>
        <v>1</v>
      </c>
      <c r="M12" s="30" t="b">
        <f t="shared" si="3"/>
        <v>0</v>
      </c>
      <c r="O12" s="30">
        <f t="shared" si="4"/>
        <v>1</v>
      </c>
      <c r="P12" s="30">
        <f t="shared" si="5"/>
        <v>2</v>
      </c>
      <c r="Q12" s="38"/>
    </row>
    <row r="13" spans="1:31" x14ac:dyDescent="0.25">
      <c r="A13" s="20">
        <v>7</v>
      </c>
      <c r="B13" s="21" t="s">
        <v>68</v>
      </c>
      <c r="C13" s="21" t="s">
        <v>69</v>
      </c>
      <c r="D13" s="22" t="s">
        <v>67</v>
      </c>
      <c r="E13" s="22" t="s">
        <v>63</v>
      </c>
      <c r="F13" s="22" t="s">
        <v>12</v>
      </c>
      <c r="G13" s="23">
        <v>43888</v>
      </c>
      <c r="H13" s="23">
        <v>43892</v>
      </c>
      <c r="I13" s="24"/>
      <c r="J13" s="31" t="b">
        <f t="shared" si="1"/>
        <v>1</v>
      </c>
      <c r="K13" s="30">
        <f t="shared" si="0"/>
        <v>4</v>
      </c>
      <c r="L13" s="30" t="b">
        <f t="shared" si="2"/>
        <v>1</v>
      </c>
      <c r="M13" s="30" t="b">
        <f t="shared" si="3"/>
        <v>0</v>
      </c>
      <c r="O13" s="30">
        <f t="shared" si="4"/>
        <v>1</v>
      </c>
      <c r="P13" s="30">
        <f t="shared" si="5"/>
        <v>2</v>
      </c>
      <c r="Q13" s="38"/>
    </row>
    <row r="14" spans="1:31" x14ac:dyDescent="0.25">
      <c r="A14" s="20">
        <v>8</v>
      </c>
      <c r="B14" s="21" t="s">
        <v>50</v>
      </c>
      <c r="C14" s="21" t="s">
        <v>57</v>
      </c>
      <c r="D14" s="22" t="s">
        <v>60</v>
      </c>
      <c r="E14" s="22" t="s">
        <v>63</v>
      </c>
      <c r="F14" s="22" t="s">
        <v>13</v>
      </c>
      <c r="G14" s="23">
        <v>43888</v>
      </c>
      <c r="H14" s="23">
        <v>43892</v>
      </c>
      <c r="I14" s="24"/>
      <c r="J14" s="31" t="b">
        <f t="shared" si="1"/>
        <v>1</v>
      </c>
      <c r="K14" s="30">
        <f t="shared" si="0"/>
        <v>4</v>
      </c>
      <c r="L14" s="30" t="b">
        <f t="shared" si="2"/>
        <v>1</v>
      </c>
      <c r="M14" s="30" t="b">
        <f t="shared" si="3"/>
        <v>0</v>
      </c>
      <c r="O14" s="30">
        <f t="shared" si="4"/>
        <v>0</v>
      </c>
      <c r="P14" s="30">
        <f t="shared" si="5"/>
        <v>1</v>
      </c>
      <c r="Q14" s="38" t="s">
        <v>72</v>
      </c>
    </row>
    <row r="15" spans="1:31" x14ac:dyDescent="0.25">
      <c r="A15" s="20">
        <v>9</v>
      </c>
      <c r="B15" s="21" t="s">
        <v>51</v>
      </c>
      <c r="C15" s="21" t="s">
        <v>70</v>
      </c>
      <c r="D15" s="22" t="s">
        <v>60</v>
      </c>
      <c r="E15" s="22"/>
      <c r="F15" s="22" t="s">
        <v>13</v>
      </c>
      <c r="G15" s="23"/>
      <c r="H15" s="23">
        <v>43892</v>
      </c>
      <c r="I15" s="24"/>
      <c r="J15" s="31" t="b">
        <f t="shared" si="1"/>
        <v>1</v>
      </c>
      <c r="K15" s="30">
        <f t="shared" si="0"/>
        <v>4</v>
      </c>
      <c r="L15" s="30" t="b">
        <f t="shared" si="2"/>
        <v>1</v>
      </c>
      <c r="M15" s="30" t="b">
        <f t="shared" si="3"/>
        <v>0</v>
      </c>
      <c r="O15" s="30">
        <f t="shared" si="4"/>
        <v>0</v>
      </c>
      <c r="P15" s="30">
        <f t="shared" si="5"/>
        <v>1</v>
      </c>
      <c r="Q15" s="38" t="s">
        <v>72</v>
      </c>
    </row>
    <row r="16" spans="1:31" x14ac:dyDescent="0.25">
      <c r="A16" s="43">
        <v>10</v>
      </c>
      <c r="B16" s="21" t="s">
        <v>52</v>
      </c>
      <c r="C16" s="21"/>
      <c r="D16" s="22" t="s">
        <v>59</v>
      </c>
      <c r="E16" s="22" t="s">
        <v>61</v>
      </c>
      <c r="F16" s="22" t="s">
        <v>11</v>
      </c>
      <c r="G16" s="23">
        <v>43888</v>
      </c>
      <c r="H16" s="23">
        <v>43893</v>
      </c>
      <c r="I16" s="24"/>
      <c r="J16" s="31" t="b">
        <f t="shared" ref="J16:J22" si="6">AND(NOT(ISBLANK(H16)),ISBLANK(I16))</f>
        <v>1</v>
      </c>
      <c r="K16" s="30">
        <f t="shared" ref="K16:K22" si="7">H16-$I$3</f>
        <v>5</v>
      </c>
      <c r="L16" s="30" t="b">
        <f t="shared" ref="L16:L22" si="8">K16&lt;=7</f>
        <v>1</v>
      </c>
      <c r="M16" s="30" t="b">
        <f t="shared" ref="M16:M22" si="9">K16&lt;0</f>
        <v>0</v>
      </c>
      <c r="O16" s="30">
        <f t="shared" ref="O16:O22" si="10">IF(ISERROR(67-CODE(F16)),0,67-CODE(F16))</f>
        <v>2</v>
      </c>
      <c r="P16" s="30">
        <f t="shared" ref="P16:P22" si="11">MAX(J16*(L16+M16+O16),0)</f>
        <v>3</v>
      </c>
      <c r="Q16" s="38"/>
    </row>
    <row r="17" spans="1:17" x14ac:dyDescent="0.25">
      <c r="A17" s="43">
        <v>11</v>
      </c>
      <c r="B17" s="44" t="s">
        <v>54</v>
      </c>
      <c r="C17" s="44" t="s">
        <v>71</v>
      </c>
      <c r="D17" s="45" t="s">
        <v>47</v>
      </c>
      <c r="E17" s="45" t="s">
        <v>62</v>
      </c>
      <c r="F17" s="45" t="s">
        <v>13</v>
      </c>
      <c r="G17" s="46">
        <v>43888</v>
      </c>
      <c r="H17" s="46">
        <v>43908</v>
      </c>
      <c r="I17" s="47"/>
      <c r="J17" s="31" t="b">
        <f t="shared" si="6"/>
        <v>1</v>
      </c>
      <c r="K17" s="30">
        <f t="shared" si="7"/>
        <v>20</v>
      </c>
      <c r="L17" s="30" t="b">
        <f t="shared" si="8"/>
        <v>0</v>
      </c>
      <c r="M17" s="30" t="b">
        <f t="shared" si="9"/>
        <v>0</v>
      </c>
      <c r="O17" s="30">
        <f t="shared" si="10"/>
        <v>0</v>
      </c>
      <c r="P17" s="30">
        <f t="shared" si="11"/>
        <v>0</v>
      </c>
      <c r="Q17" s="48" t="s">
        <v>66</v>
      </c>
    </row>
    <row r="18" spans="1:17" x14ac:dyDescent="0.25">
      <c r="A18" s="43">
        <v>12</v>
      </c>
      <c r="B18" s="44" t="s">
        <v>53</v>
      </c>
      <c r="C18" s="44"/>
      <c r="D18" s="45" t="s">
        <v>58</v>
      </c>
      <c r="E18" s="45" t="s">
        <v>64</v>
      </c>
      <c r="F18" s="45" t="s">
        <v>12</v>
      </c>
      <c r="G18" s="46">
        <v>43888</v>
      </c>
      <c r="H18" s="46">
        <v>43907</v>
      </c>
      <c r="I18" s="47"/>
      <c r="J18" s="31" t="b">
        <f t="shared" si="6"/>
        <v>1</v>
      </c>
      <c r="K18" s="30">
        <f t="shared" si="7"/>
        <v>19</v>
      </c>
      <c r="L18" s="30" t="b">
        <f t="shared" si="8"/>
        <v>0</v>
      </c>
      <c r="M18" s="30" t="b">
        <f t="shared" si="9"/>
        <v>0</v>
      </c>
      <c r="O18" s="30">
        <f t="shared" si="10"/>
        <v>1</v>
      </c>
      <c r="P18" s="30">
        <f t="shared" si="11"/>
        <v>1</v>
      </c>
      <c r="Q18" s="48"/>
    </row>
    <row r="19" spans="1:17" x14ac:dyDescent="0.25">
      <c r="A19" s="43">
        <v>13</v>
      </c>
      <c r="B19" s="44"/>
      <c r="C19" s="44"/>
      <c r="D19" s="45"/>
      <c r="E19" s="45"/>
      <c r="F19" s="45"/>
      <c r="G19" s="46"/>
      <c r="H19" s="46"/>
      <c r="I19" s="47"/>
      <c r="J19" s="31" t="b">
        <f t="shared" si="6"/>
        <v>0</v>
      </c>
      <c r="K19" s="30">
        <f t="shared" si="7"/>
        <v>-43888</v>
      </c>
      <c r="L19" s="30" t="b">
        <f t="shared" si="8"/>
        <v>1</v>
      </c>
      <c r="M19" s="30" t="b">
        <f t="shared" si="9"/>
        <v>1</v>
      </c>
      <c r="O19" s="30">
        <f t="shared" si="10"/>
        <v>0</v>
      </c>
      <c r="P19" s="30">
        <f t="shared" si="11"/>
        <v>0</v>
      </c>
      <c r="Q19" s="48"/>
    </row>
    <row r="20" spans="1:17" x14ac:dyDescent="0.25">
      <c r="A20" s="43">
        <v>14</v>
      </c>
      <c r="B20" s="44"/>
      <c r="C20" s="44"/>
      <c r="D20" s="45"/>
      <c r="E20" s="45"/>
      <c r="F20" s="45"/>
      <c r="G20" s="46"/>
      <c r="H20" s="46"/>
      <c r="I20" s="47"/>
      <c r="J20" s="31" t="b">
        <f t="shared" si="6"/>
        <v>0</v>
      </c>
      <c r="K20" s="30">
        <f t="shared" si="7"/>
        <v>-43888</v>
      </c>
      <c r="L20" s="30" t="b">
        <f t="shared" si="8"/>
        <v>1</v>
      </c>
      <c r="M20" s="30" t="b">
        <f t="shared" si="9"/>
        <v>1</v>
      </c>
      <c r="O20" s="30">
        <f t="shared" si="10"/>
        <v>0</v>
      </c>
      <c r="P20" s="30">
        <f t="shared" si="11"/>
        <v>0</v>
      </c>
      <c r="Q20" s="48"/>
    </row>
    <row r="21" spans="1:17" x14ac:dyDescent="0.25">
      <c r="A21" s="43">
        <v>15</v>
      </c>
      <c r="B21" s="44"/>
      <c r="C21" s="44"/>
      <c r="D21" s="45"/>
      <c r="E21" s="45"/>
      <c r="F21" s="45"/>
      <c r="G21" s="46"/>
      <c r="H21" s="46"/>
      <c r="I21" s="47"/>
      <c r="J21" s="31" t="b">
        <f t="shared" si="6"/>
        <v>0</v>
      </c>
      <c r="K21" s="30">
        <f t="shared" si="7"/>
        <v>-43888</v>
      </c>
      <c r="L21" s="30" t="b">
        <f t="shared" si="8"/>
        <v>1</v>
      </c>
      <c r="M21" s="30" t="b">
        <f t="shared" si="9"/>
        <v>1</v>
      </c>
      <c r="O21" s="30">
        <f t="shared" si="10"/>
        <v>0</v>
      </c>
      <c r="P21" s="30">
        <f t="shared" si="11"/>
        <v>0</v>
      </c>
      <c r="Q21" s="48"/>
    </row>
    <row r="22" spans="1:17" ht="13.5" thickBot="1" x14ac:dyDescent="0.3">
      <c r="A22" s="25">
        <v>16</v>
      </c>
      <c r="B22" s="26"/>
      <c r="C22" s="26"/>
      <c r="D22" s="27"/>
      <c r="E22" s="27"/>
      <c r="F22" s="27"/>
      <c r="G22" s="28"/>
      <c r="H22" s="28"/>
      <c r="I22" s="29"/>
      <c r="J22" s="31" t="b">
        <f t="shared" si="6"/>
        <v>0</v>
      </c>
      <c r="K22" s="30">
        <f t="shared" si="7"/>
        <v>-43888</v>
      </c>
      <c r="L22" s="30" t="b">
        <f t="shared" si="8"/>
        <v>1</v>
      </c>
      <c r="M22" s="30" t="b">
        <f t="shared" si="9"/>
        <v>1</v>
      </c>
      <c r="O22" s="30">
        <f t="shared" si="10"/>
        <v>0</v>
      </c>
      <c r="P22" s="30">
        <f t="shared" si="11"/>
        <v>0</v>
      </c>
      <c r="Q22" s="39"/>
    </row>
    <row r="24" spans="1:17" s="41" customFormat="1" x14ac:dyDescent="0.25">
      <c r="B24" s="41" t="s">
        <v>26</v>
      </c>
      <c r="E24" s="41" t="s">
        <v>30</v>
      </c>
      <c r="G24" s="42"/>
      <c r="H24" s="42"/>
      <c r="I24" s="42"/>
      <c r="J24" s="42"/>
      <c r="Q24" s="41" t="s">
        <v>34</v>
      </c>
    </row>
    <row r="25" spans="1:17" s="41" customFormat="1" x14ac:dyDescent="0.25">
      <c r="B25" s="41" t="s">
        <v>27</v>
      </c>
      <c r="E25" s="41" t="s">
        <v>32</v>
      </c>
      <c r="G25" s="42"/>
      <c r="H25" s="42"/>
      <c r="I25" s="42"/>
      <c r="J25" s="42"/>
      <c r="Q25" s="41" t="s">
        <v>35</v>
      </c>
    </row>
    <row r="26" spans="1:17" s="41" customFormat="1" x14ac:dyDescent="0.25">
      <c r="B26" s="41" t="s">
        <v>28</v>
      </c>
      <c r="E26" s="41" t="s">
        <v>31</v>
      </c>
      <c r="G26" s="42"/>
      <c r="H26" s="42"/>
      <c r="I26" s="42"/>
      <c r="J26" s="42"/>
      <c r="Q26" s="41" t="s">
        <v>36</v>
      </c>
    </row>
    <row r="27" spans="1:17" s="41" customFormat="1" x14ac:dyDescent="0.25">
      <c r="B27" s="41" t="s">
        <v>29</v>
      </c>
      <c r="E27" s="41" t="s">
        <v>33</v>
      </c>
      <c r="G27" s="42"/>
      <c r="H27" s="42"/>
      <c r="I27" s="42"/>
      <c r="J27" s="42"/>
      <c r="Q27" s="41" t="s">
        <v>37</v>
      </c>
    </row>
  </sheetData>
  <mergeCells count="8">
    <mergeCell ref="AA3:AC3"/>
    <mergeCell ref="Q5:Q6"/>
    <mergeCell ref="A5:A6"/>
    <mergeCell ref="B5:B6"/>
    <mergeCell ref="C5:C6"/>
    <mergeCell ref="D5:D6"/>
    <mergeCell ref="E5:E6"/>
    <mergeCell ref="F5:F6"/>
  </mergeCells>
  <conditionalFormatting sqref="A7:Q22">
    <cfRule type="expression" dxfId="2" priority="1">
      <formula>$P7=1</formula>
    </cfRule>
    <cfRule type="expression" dxfId="1" priority="2">
      <formula>$P7=2</formula>
    </cfRule>
    <cfRule type="expression" dxfId="0" priority="3">
      <formula>$P7&gt;=3</formula>
    </cfRule>
  </conditionalFormatting>
  <dataValidations count="1">
    <dataValidation type="list" allowBlank="1" showInputMessage="1" showErrorMessage="1" sqref="F7:F22" xr:uid="{00000000-0002-0000-0000-000000000000}">
      <formula1>$N$7:$N$9</formula1>
    </dataValidation>
  </dataValidation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ENGR 128 Task Tracking</dc:title>
  <dc:creator>Jason Barnes</dc:creator>
  <cp:lastModifiedBy>Jason Barnes</cp:lastModifiedBy>
  <dcterms:created xsi:type="dcterms:W3CDTF">2019-03-11T14:54:38Z</dcterms:created>
  <dcterms:modified xsi:type="dcterms:W3CDTF">2020-02-17T02:32:54Z</dcterms:modified>
</cp:coreProperties>
</file>