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ap\Dropbox\Courses\1. Fall 2018 CE 45000 - Urban Transportation Planning\Fall 2018 Transport Policy and Planning\Homeworks\Homework 4\"/>
    </mc:Choice>
  </mc:AlternateContent>
  <bookViews>
    <workbookView xWindow="0" yWindow="0" windowWidth="28800" windowHeight="13020" activeTab="4"/>
  </bookViews>
  <sheets>
    <sheet name="Dataset1" sheetId="1" r:id="rId1"/>
    <sheet name="Dataset2" sheetId="2" r:id="rId2"/>
    <sheet name="Dataset3" sheetId="3" r:id="rId3"/>
    <sheet name="Dataset4" sheetId="4" r:id="rId4"/>
    <sheet name="Datas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4" l="1"/>
  <c r="O21" i="4"/>
  <c r="N21" i="4"/>
  <c r="N20" i="4"/>
  <c r="O20" i="4"/>
  <c r="M20" i="4"/>
  <c r="L2" i="1" l="1"/>
  <c r="E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F6" i="1"/>
  <c r="G6" i="1" s="1"/>
  <c r="H6" i="1" s="1"/>
  <c r="I6" i="1" s="1"/>
  <c r="F7" i="1"/>
  <c r="G7" i="1" s="1"/>
  <c r="H7" i="1" s="1"/>
  <c r="I7" i="1" s="1"/>
  <c r="F8" i="1"/>
  <c r="G8" i="1" s="1"/>
  <c r="H8" i="1" s="1"/>
  <c r="I8" i="1" s="1"/>
  <c r="F14" i="1"/>
  <c r="G14" i="1" s="1"/>
  <c r="H14" i="1" s="1"/>
  <c r="I14" i="1" s="1"/>
  <c r="F15" i="1"/>
  <c r="G15" i="1" s="1"/>
  <c r="H15" i="1" s="1"/>
  <c r="I15" i="1" s="1"/>
  <c r="F16" i="1"/>
  <c r="G16" i="1" s="1"/>
  <c r="H16" i="1" s="1"/>
  <c r="I16" i="1" s="1"/>
  <c r="F22" i="1"/>
  <c r="G22" i="1" s="1"/>
  <c r="H22" i="1" s="1"/>
  <c r="I22" i="1" s="1"/>
  <c r="F23" i="1"/>
  <c r="G23" i="1" s="1"/>
  <c r="H23" i="1" s="1"/>
  <c r="I23" i="1" s="1"/>
  <c r="F24" i="1"/>
  <c r="G24" i="1" s="1"/>
  <c r="H24" i="1" s="1"/>
  <c r="I24" i="1" s="1"/>
  <c r="F2" i="1"/>
  <c r="G2" i="1" s="1"/>
  <c r="H2" i="1" s="1"/>
  <c r="I2" i="1" s="1"/>
  <c r="E3" i="1"/>
  <c r="F3" i="1" s="1"/>
  <c r="G3" i="1" s="1"/>
  <c r="H3" i="1" s="1"/>
  <c r="I3" i="1" s="1"/>
  <c r="E4" i="1"/>
  <c r="F4" i="1" s="1"/>
  <c r="G4" i="1" s="1"/>
  <c r="H4" i="1" s="1"/>
  <c r="I4" i="1" s="1"/>
  <c r="E5" i="1"/>
  <c r="F5" i="1" s="1"/>
  <c r="G5" i="1" s="1"/>
  <c r="H5" i="1" s="1"/>
  <c r="I5" i="1" s="1"/>
  <c r="E6" i="1"/>
  <c r="E7" i="1"/>
  <c r="E8" i="1"/>
  <c r="E9" i="1"/>
  <c r="F9" i="1" s="1"/>
  <c r="G9" i="1" s="1"/>
  <c r="H9" i="1" s="1"/>
  <c r="I9" i="1" s="1"/>
  <c r="E10" i="1"/>
  <c r="F10" i="1" s="1"/>
  <c r="G10" i="1" s="1"/>
  <c r="H10" i="1" s="1"/>
  <c r="I10" i="1" s="1"/>
  <c r="E11" i="1"/>
  <c r="F11" i="1" s="1"/>
  <c r="G11" i="1" s="1"/>
  <c r="H11" i="1" s="1"/>
  <c r="I11" i="1" s="1"/>
  <c r="E12" i="1"/>
  <c r="F12" i="1" s="1"/>
  <c r="G12" i="1" s="1"/>
  <c r="H12" i="1" s="1"/>
  <c r="I12" i="1" s="1"/>
  <c r="E13" i="1"/>
  <c r="F13" i="1" s="1"/>
  <c r="G13" i="1" s="1"/>
  <c r="H13" i="1" s="1"/>
  <c r="I13" i="1" s="1"/>
  <c r="E14" i="1"/>
  <c r="E15" i="1"/>
  <c r="E16" i="1"/>
  <c r="E17" i="1"/>
  <c r="F17" i="1" s="1"/>
  <c r="G17" i="1" s="1"/>
  <c r="H17" i="1" s="1"/>
  <c r="I17" i="1" s="1"/>
  <c r="E18" i="1"/>
  <c r="F18" i="1" s="1"/>
  <c r="G18" i="1" s="1"/>
  <c r="H18" i="1" s="1"/>
  <c r="I18" i="1" s="1"/>
  <c r="E19" i="1"/>
  <c r="F19" i="1" s="1"/>
  <c r="G19" i="1" s="1"/>
  <c r="H19" i="1" s="1"/>
  <c r="I19" i="1" s="1"/>
  <c r="E20" i="1"/>
  <c r="F20" i="1" s="1"/>
  <c r="G20" i="1" s="1"/>
  <c r="H20" i="1" s="1"/>
  <c r="I20" i="1" s="1"/>
  <c r="E21" i="1"/>
  <c r="F21" i="1" s="1"/>
  <c r="G21" i="1" s="1"/>
  <c r="H21" i="1" s="1"/>
  <c r="I21" i="1" s="1"/>
  <c r="E22" i="1"/>
  <c r="E23" i="1"/>
  <c r="E24" i="1"/>
  <c r="E25" i="1"/>
  <c r="F25" i="1" s="1"/>
  <c r="G25" i="1" s="1"/>
  <c r="H25" i="1" s="1"/>
  <c r="I25" i="1" s="1"/>
  <c r="E26" i="1"/>
  <c r="F26" i="1" s="1"/>
  <c r="G26" i="1" s="1"/>
  <c r="H26" i="1" s="1"/>
  <c r="I26" i="1" s="1"/>
  <c r="E27" i="1"/>
  <c r="F27" i="1" s="1"/>
  <c r="G27" i="1" s="1"/>
  <c r="H27" i="1" s="1"/>
  <c r="I27" i="1" s="1"/>
  <c r="E28" i="1"/>
  <c r="F28" i="1" s="1"/>
  <c r="G28" i="1" s="1"/>
  <c r="H28" i="1" s="1"/>
  <c r="I28" i="1" s="1"/>
</calcChain>
</file>

<file path=xl/sharedStrings.xml><?xml version="1.0" encoding="utf-8"?>
<sst xmlns="http://schemas.openxmlformats.org/spreadsheetml/2006/main" count="136" uniqueCount="46">
  <si>
    <t>Rut</t>
  </si>
  <si>
    <t>IRI</t>
  </si>
  <si>
    <t>PCI</t>
  </si>
  <si>
    <t>Segment</t>
  </si>
  <si>
    <t>Year</t>
  </si>
  <si>
    <t>PSI</t>
  </si>
  <si>
    <t>Road No</t>
  </si>
  <si>
    <t>Existing PSI</t>
  </si>
  <si>
    <t>Next Year PSI</t>
  </si>
  <si>
    <t>Next Year</t>
  </si>
  <si>
    <t>Type 1</t>
  </si>
  <si>
    <t>Type 2</t>
  </si>
  <si>
    <t>Type 3</t>
  </si>
  <si>
    <t>Transition Matrix</t>
  </si>
  <si>
    <t>5-4</t>
  </si>
  <si>
    <t>4-3</t>
  </si>
  <si>
    <t>3-2</t>
  </si>
  <si>
    <t>2-1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</si>
  <si>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</si>
  <si>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</si>
  <si>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</si>
  <si>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</si>
  <si>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</si>
  <si>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</si>
  <si>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</si>
  <si>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</si>
  <si>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</si>
  <si>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</si>
  <si>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</si>
  <si>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</si>
  <si>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</si>
  <si>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</si>
  <si>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</si>
  <si>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</si>
  <si>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</si>
  <si>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</si>
  <si>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</si>
  <si>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</si>
  <si>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</si>
  <si>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</si>
  <si>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</si>
  <si>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</si>
  <si>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Transition Probability Matrix</t>
  </si>
  <si>
    <t>Probability Distribution Matrix</t>
  </si>
  <si>
    <t xml:space="preserve">Year </t>
  </si>
  <si>
    <t>PSI = 2.54-0.0048*IRI+0.0122*PCI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</si>
</sst>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wrapText="1" readingOrder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 readingOrder="1"/>
    </xf>
    <xf numFmtId="0" fontId="6" fillId="0" borderId="0" xfId="0" applyFont="1" applyFill="1" applyBorder="1" applyAlignment="1">
      <alignment horizontal="right" wrapText="1" readingOrder="1"/>
    </xf>
    <xf numFmtId="0" fontId="8" fillId="0" borderId="0" xfId="0" applyFont="1" applyFill="1" applyBorder="1" applyAlignment="1">
      <alignment horizontal="right" wrapText="1" readingOrder="1"/>
    </xf>
    <xf numFmtId="0" fontId="9" fillId="0" borderId="0" xfId="0" applyFont="1" applyFill="1" applyBorder="1" applyAlignment="1">
      <alignment horizontal="right" wrapText="1" readingOrder="1"/>
    </xf>
    <xf numFmtId="164" fontId="0" fillId="0" borderId="0" xfId="0" applyNumberFormat="1"/>
    <xf numFmtId="1" fontId="5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 readingOrder="1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1" fillId="0" borderId="0" xfId="0" applyFont="1" applyFill="1" applyBorder="1" applyAlignment="1">
      <alignment vertical="center" wrapText="1" readingOrder="1"/>
    </xf>
    <xf numFmtId="16" fontId="0" fillId="0" borderId="0" xfId="0" quotePrefix="1" applyNumberFormat="1"/>
    <xf numFmtId="0" fontId="0" fillId="0" borderId="0" xfId="0" quotePrefix="1"/>
    <xf numFmtId="0" fontId="1" fillId="0" borderId="0" xfId="0" applyFont="1" applyFill="1" applyBorder="1" applyAlignment="1">
      <alignment horizontal="center" wrapText="1" readingOrder="1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/>
    <xf numFmtId="0" fontId="0" fillId="0" borderId="1" xfId="0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1" xfId="0" applyFill="1" applyBorder="1" applyAlignment="1"/>
    <xf numFmtId="0" fontId="5" fillId="0" borderId="0" xfId="0" applyFont="1"/>
    <xf numFmtId="0" fontId="10" fillId="2" borderId="2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Dataset1!$L$1</c:f>
              <c:strCache>
                <c:ptCount val="1"/>
                <c:pt idx="0">
                  <c:v>PSI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5138232720909887"/>
                  <c:y val="-0.278732137649460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Dataset1!$L$2:$L$28</c:f>
              <c:numCache>
                <c:formatCode>0.00</c:formatCode>
                <c:ptCount val="27"/>
                <c:pt idx="0">
                  <c:v>4.2650000000000006</c:v>
                </c:pt>
                <c:pt idx="1">
                  <c:v>4.2155000000000005</c:v>
                </c:pt>
                <c:pt idx="2">
                  <c:v>4.1623999999999999</c:v>
                </c:pt>
                <c:pt idx="3">
                  <c:v>4.1057000000000006</c:v>
                </c:pt>
                <c:pt idx="4">
                  <c:v>4.0453999999999999</c:v>
                </c:pt>
                <c:pt idx="5">
                  <c:v>3.9815</c:v>
                </c:pt>
                <c:pt idx="6">
                  <c:v>3.9140000000000001</c:v>
                </c:pt>
                <c:pt idx="7">
                  <c:v>3.8429000000000002</c:v>
                </c:pt>
                <c:pt idx="8">
                  <c:v>3.7682000000000002</c:v>
                </c:pt>
                <c:pt idx="9">
                  <c:v>3.6899000000000002</c:v>
                </c:pt>
                <c:pt idx="10">
                  <c:v>3.6080000000000001</c:v>
                </c:pt>
                <c:pt idx="11">
                  <c:v>3.5225</c:v>
                </c:pt>
                <c:pt idx="12">
                  <c:v>3.4334000000000002</c:v>
                </c:pt>
                <c:pt idx="13">
                  <c:v>3.3407</c:v>
                </c:pt>
                <c:pt idx="14">
                  <c:v>3.2444000000000002</c:v>
                </c:pt>
                <c:pt idx="15">
                  <c:v>3.1445000000000003</c:v>
                </c:pt>
                <c:pt idx="16">
                  <c:v>3.0410000000000004</c:v>
                </c:pt>
                <c:pt idx="17">
                  <c:v>2.9339000000000004</c:v>
                </c:pt>
                <c:pt idx="18">
                  <c:v>2.8231999999999999</c:v>
                </c:pt>
                <c:pt idx="19">
                  <c:v>2.7089000000000003</c:v>
                </c:pt>
                <c:pt idx="20">
                  <c:v>2.5910000000000002</c:v>
                </c:pt>
                <c:pt idx="21">
                  <c:v>2.4695</c:v>
                </c:pt>
                <c:pt idx="22">
                  <c:v>2.3444000000000003</c:v>
                </c:pt>
                <c:pt idx="23">
                  <c:v>2.2157</c:v>
                </c:pt>
                <c:pt idx="24">
                  <c:v>2.0834000000000001</c:v>
                </c:pt>
                <c:pt idx="25">
                  <c:v>1.9474999999999998</c:v>
                </c:pt>
                <c:pt idx="26">
                  <c:v>1.8079999999999998</c:v>
                </c:pt>
              </c:numCache>
            </c:numRef>
          </c:xVal>
          <c:yVal>
            <c:numRef>
              <c:f>Dataset1!$K$2:$K$28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EC-417E-BCC6-0CE999C56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236712"/>
        <c:axId val="428237104"/>
      </c:scatterChart>
      <c:valAx>
        <c:axId val="428236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37104"/>
        <c:crosses val="autoZero"/>
        <c:crossBetween val="midCat"/>
      </c:valAx>
      <c:valAx>
        <c:axId val="42823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36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Dataset2!$B$2</c:f>
              <c:strCache>
                <c:ptCount val="1"/>
                <c:pt idx="0">
                  <c:v>Type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Dataset2!$A$3:$A$31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Dataset2!$B$3:$B$31</c:f>
              <c:numCache>
                <c:formatCode>General</c:formatCode>
                <c:ptCount val="29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</c:v>
                </c:pt>
                <c:pt idx="6">
                  <c:v>3.9</c:v>
                </c:pt>
                <c:pt idx="7">
                  <c:v>3.9</c:v>
                </c:pt>
                <c:pt idx="8">
                  <c:v>3.8</c:v>
                </c:pt>
                <c:pt idx="9">
                  <c:v>3.7</c:v>
                </c:pt>
                <c:pt idx="10">
                  <c:v>3.6</c:v>
                </c:pt>
                <c:pt idx="11">
                  <c:v>3.5</c:v>
                </c:pt>
                <c:pt idx="12">
                  <c:v>3.4</c:v>
                </c:pt>
                <c:pt idx="13">
                  <c:v>3.3</c:v>
                </c:pt>
                <c:pt idx="14">
                  <c:v>3.2</c:v>
                </c:pt>
                <c:pt idx="15">
                  <c:v>3.1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2.7</c:v>
                </c:pt>
                <c:pt idx="20">
                  <c:v>2.6</c:v>
                </c:pt>
                <c:pt idx="21">
                  <c:v>2.5</c:v>
                </c:pt>
                <c:pt idx="22">
                  <c:v>2.2999999999999998</c:v>
                </c:pt>
                <c:pt idx="23">
                  <c:v>2.2000000000000002</c:v>
                </c:pt>
                <c:pt idx="24">
                  <c:v>2.1</c:v>
                </c:pt>
                <c:pt idx="25">
                  <c:v>2</c:v>
                </c:pt>
                <c:pt idx="26">
                  <c:v>1.8</c:v>
                </c:pt>
                <c:pt idx="27">
                  <c:v>1.7</c:v>
                </c:pt>
                <c:pt idx="28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67-40A8-A17A-53F8F57A22AA}"/>
            </c:ext>
          </c:extLst>
        </c:ser>
        <c:ser>
          <c:idx val="1"/>
          <c:order val="1"/>
          <c:tx>
            <c:strRef>
              <c:f>Dataset2!$C$2</c:f>
              <c:strCache>
                <c:ptCount val="1"/>
                <c:pt idx="0">
                  <c:v>Type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Dataset2!$A$3:$A$31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Dataset2!$C$3:$C$31</c:f>
              <c:numCache>
                <c:formatCode>General</c:formatCode>
                <c:ptCount val="29"/>
                <c:pt idx="0">
                  <c:v>4.2</c:v>
                </c:pt>
                <c:pt idx="1">
                  <c:v>4.2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</c:v>
                </c:pt>
                <c:pt idx="5">
                  <c:v>4</c:v>
                </c:pt>
                <c:pt idx="6">
                  <c:v>3.9</c:v>
                </c:pt>
                <c:pt idx="7">
                  <c:v>3.8</c:v>
                </c:pt>
                <c:pt idx="8">
                  <c:v>3.7</c:v>
                </c:pt>
                <c:pt idx="9">
                  <c:v>3.6</c:v>
                </c:pt>
                <c:pt idx="10">
                  <c:v>3.5</c:v>
                </c:pt>
                <c:pt idx="11">
                  <c:v>3.4</c:v>
                </c:pt>
                <c:pt idx="12">
                  <c:v>3.3</c:v>
                </c:pt>
                <c:pt idx="13">
                  <c:v>3.2</c:v>
                </c:pt>
                <c:pt idx="14">
                  <c:v>3.1</c:v>
                </c:pt>
                <c:pt idx="15">
                  <c:v>3</c:v>
                </c:pt>
                <c:pt idx="16">
                  <c:v>2.8</c:v>
                </c:pt>
                <c:pt idx="17">
                  <c:v>2.7</c:v>
                </c:pt>
                <c:pt idx="18">
                  <c:v>2.6</c:v>
                </c:pt>
                <c:pt idx="19">
                  <c:v>2.4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</c:v>
                </c:pt>
                <c:pt idx="23">
                  <c:v>1.9</c:v>
                </c:pt>
                <c:pt idx="24">
                  <c:v>1.7</c:v>
                </c:pt>
                <c:pt idx="25">
                  <c:v>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67-40A8-A17A-53F8F57A22AA}"/>
            </c:ext>
          </c:extLst>
        </c:ser>
        <c:ser>
          <c:idx val="2"/>
          <c:order val="2"/>
          <c:tx>
            <c:strRef>
              <c:f>Dataset2!$D$2</c:f>
              <c:strCache>
                <c:ptCount val="1"/>
                <c:pt idx="0">
                  <c:v>Type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Dataset2!$A$3:$A$31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Dataset2!$D$3:$D$31</c:f>
              <c:numCache>
                <c:formatCode>General</c:formatCode>
                <c:ptCount val="29"/>
                <c:pt idx="0">
                  <c:v>4.2</c:v>
                </c:pt>
                <c:pt idx="1">
                  <c:v>4.2</c:v>
                </c:pt>
                <c:pt idx="2">
                  <c:v>4.0999999999999996</c:v>
                </c:pt>
                <c:pt idx="3">
                  <c:v>4</c:v>
                </c:pt>
                <c:pt idx="4">
                  <c:v>3.9</c:v>
                </c:pt>
                <c:pt idx="5">
                  <c:v>3.8</c:v>
                </c:pt>
                <c:pt idx="6">
                  <c:v>3.7</c:v>
                </c:pt>
                <c:pt idx="7">
                  <c:v>3.5</c:v>
                </c:pt>
                <c:pt idx="8">
                  <c:v>3.4</c:v>
                </c:pt>
                <c:pt idx="9">
                  <c:v>3.3</c:v>
                </c:pt>
                <c:pt idx="10">
                  <c:v>3.1</c:v>
                </c:pt>
                <c:pt idx="11">
                  <c:v>2.9</c:v>
                </c:pt>
                <c:pt idx="12">
                  <c:v>2.8</c:v>
                </c:pt>
                <c:pt idx="13">
                  <c:v>2.6</c:v>
                </c:pt>
                <c:pt idx="14">
                  <c:v>2.4</c:v>
                </c:pt>
                <c:pt idx="15">
                  <c:v>2.2000000000000002</c:v>
                </c:pt>
                <c:pt idx="16">
                  <c:v>2</c:v>
                </c:pt>
                <c:pt idx="17">
                  <c:v>1.8</c:v>
                </c:pt>
                <c:pt idx="18">
                  <c:v>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67-40A8-A17A-53F8F57A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237888"/>
        <c:axId val="428238280"/>
      </c:scatterChart>
      <c:valAx>
        <c:axId val="4282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Pavement</a:t>
                </a:r>
                <a:r>
                  <a:rPr lang="en-US" baseline="0"/>
                  <a:t> Age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38280"/>
        <c:crosses val="autoZero"/>
        <c:crossBetween val="midCat"/>
      </c:valAx>
      <c:valAx>
        <c:axId val="42823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Traffic Volume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37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Dataset3!$B$1</c:f>
              <c:strCache>
                <c:ptCount val="1"/>
                <c:pt idx="0">
                  <c:v>PSI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13399103237095364"/>
                  <c:y val="-0.139140419947506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Dataset3!$A$2:$A$15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Dataset3!$B$2:$B$15</c:f>
              <c:numCache>
                <c:formatCode>General</c:formatCode>
                <c:ptCount val="14"/>
                <c:pt idx="0">
                  <c:v>100</c:v>
                </c:pt>
                <c:pt idx="1">
                  <c:v>91</c:v>
                </c:pt>
                <c:pt idx="2">
                  <c:v>91</c:v>
                </c:pt>
                <c:pt idx="3">
                  <c:v>88</c:v>
                </c:pt>
                <c:pt idx="4">
                  <c:v>88</c:v>
                </c:pt>
                <c:pt idx="5">
                  <c:v>83</c:v>
                </c:pt>
                <c:pt idx="6">
                  <c:v>80</c:v>
                </c:pt>
                <c:pt idx="7">
                  <c:v>78</c:v>
                </c:pt>
                <c:pt idx="8">
                  <c:v>74</c:v>
                </c:pt>
                <c:pt idx="9">
                  <c:v>65</c:v>
                </c:pt>
                <c:pt idx="10">
                  <c:v>56</c:v>
                </c:pt>
                <c:pt idx="11">
                  <c:v>44</c:v>
                </c:pt>
                <c:pt idx="12">
                  <c:v>34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FB-4356-B2EB-E9B2637FA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239064"/>
        <c:axId val="428239456"/>
      </c:scatterChart>
      <c:valAx>
        <c:axId val="42823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39456"/>
        <c:crosses val="autoZero"/>
        <c:crossBetween val="midCat"/>
      </c:valAx>
      <c:valAx>
        <c:axId val="4282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39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Dataset4!$R$2</c:f>
              <c:strCache>
                <c:ptCount val="1"/>
                <c:pt idx="0">
                  <c:v>PSI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Dataset4!$Q$3:$Q$6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Dataset4!$R$3:$R$6</c:f>
              <c:numCache>
                <c:formatCode>General</c:formatCode>
                <c:ptCount val="4"/>
                <c:pt idx="0">
                  <c:v>4.5</c:v>
                </c:pt>
                <c:pt idx="1">
                  <c:v>3.5</c:v>
                </c:pt>
                <c:pt idx="2">
                  <c:v>2.5</c:v>
                </c:pt>
                <c:pt idx="3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9C-448F-AB8F-065928C4E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92872"/>
        <c:axId val="409993856"/>
      </c:scatterChart>
      <c:valAx>
        <c:axId val="40999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93856"/>
        <c:crosses val="autoZero"/>
        <c:crossBetween val="midCat"/>
      </c:valAx>
      <c:valAx>
        <c:axId val="40999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9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3</xdr:row>
      <xdr:rowOff>28575</xdr:rowOff>
    </xdr:from>
    <xdr:to>
      <xdr:col>20</xdr:col>
      <xdr:colOff>19050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490537</xdr:colOff>
      <xdr:row>3</xdr:row>
      <xdr:rowOff>190500</xdr:rowOff>
    </xdr:from>
    <xdr:to>
      <xdr:col>13</xdr:col>
      <xdr:colOff>185737</xdr:colOff>
      <xdr:row>17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6</xdr:row>
      <xdr:rowOff>66675</xdr:rowOff>
    </xdr:from>
    <xdr:to>
      <xdr:col>13</xdr:col>
      <xdr:colOff>276225</xdr:colOff>
      <xdr:row>7</xdr:row>
      <xdr:rowOff>171450</xdr:rowOff>
    </xdr:to>
    <xdr:sp macro="" textlink="">
      <xdr:nvSpPr>
        <xdr:cNvPr id="3" name="TextBox 2"/>
        <xdr:cNvSpPr txBox="1"/>
      </xdr:nvSpPr>
      <xdr:spPr>
        <a:xfrm>
          <a:off x="6715125" y="1266825"/>
          <a:ext cx="14859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Low Traffic Volume</a:t>
          </a:r>
        </a:p>
      </xdr:txBody>
    </xdr:sp>
    <xdr:clientData/>
  </xdr:twoCellAnchor>
  <xdr:twoCellAnchor>
    <xdr:from>
      <xdr:col>10</xdr:col>
      <xdr:colOff>371475</xdr:colOff>
      <xdr:row>7</xdr:row>
      <xdr:rowOff>161925</xdr:rowOff>
    </xdr:from>
    <xdr:to>
      <xdr:col>11</xdr:col>
      <xdr:colOff>0</xdr:colOff>
      <xdr:row>9</xdr:row>
      <xdr:rowOff>47625</xdr:rowOff>
    </xdr:to>
    <xdr:cxnSp macro="">
      <xdr:nvCxnSpPr>
        <xdr:cNvPr id="5" name="Straight Arrow Connector 4"/>
        <xdr:cNvCxnSpPr/>
      </xdr:nvCxnSpPr>
      <xdr:spPr>
        <a:xfrm flipH="1">
          <a:off x="6467475" y="1562100"/>
          <a:ext cx="238125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271462</xdr:colOff>
      <xdr:row>1</xdr:row>
      <xdr:rowOff>142875</xdr:rowOff>
    </xdr:from>
    <xdr:to>
      <xdr:col>11</xdr:col>
      <xdr:colOff>576262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294032</xdr:colOff>
      <xdr:row>6</xdr:row>
      <xdr:rowOff>123410</xdr:rowOff>
    </xdr:from>
    <xdr:to>
      <xdr:col>22</xdr:col>
      <xdr:colOff>575641</xdr:colOff>
      <xdr:row>21</xdr:row>
      <xdr:rowOff>9110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Q28" sqref="Q28"/>
    </sheetView>
  </sheetViews>
  <sheetFormatPr defaultRowHeight="15.75" x14ac:dyDescent="0.25"/>
  <cols>
    <col min="1" max="1" width="9.7109375" style="1" customWidth="1"/>
    <col min="2" max="5" width="9.140625" style="1"/>
    <col min="6" max="6" width="11.42578125" style="1" bestFit="1" customWidth="1"/>
    <col min="7" max="7" width="14.140625" style="1" bestFit="1" customWidth="1"/>
    <col min="8" max="8" width="9.140625" style="1"/>
    <col min="9" max="9" width="14.140625" style="1" bestFit="1" customWidth="1"/>
    <col min="10" max="16384" width="9.140625" style="1"/>
  </cols>
  <sheetData>
    <row r="1" spans="1:12" ht="16.5" customHeight="1" x14ac:dyDescent="0.25">
      <c r="A1" s="3" t="s">
        <v>3</v>
      </c>
      <c r="B1" s="3" t="s">
        <v>0</v>
      </c>
      <c r="C1" s="3" t="s">
        <v>1</v>
      </c>
      <c r="D1" s="3" t="s">
        <v>2</v>
      </c>
      <c r="E1" s="1" t="s">
        <v>5</v>
      </c>
      <c r="F1" s="1" t="s">
        <v>7</v>
      </c>
      <c r="G1" s="1" t="s">
        <v>4</v>
      </c>
      <c r="H1" s="1" t="s">
        <v>9</v>
      </c>
      <c r="I1" s="28" t="s">
        <v>8</v>
      </c>
      <c r="K1" s="1" t="s">
        <v>4</v>
      </c>
      <c r="L1" s="1" t="s">
        <v>5</v>
      </c>
    </row>
    <row r="2" spans="1:12" x14ac:dyDescent="0.25">
      <c r="A2" s="4">
        <v>1</v>
      </c>
      <c r="B2" s="5">
        <v>7.0000000000000007E-2</v>
      </c>
      <c r="C2" s="5">
        <v>128</v>
      </c>
      <c r="D2" s="5">
        <v>89</v>
      </c>
      <c r="E2" s="26">
        <f>5.35*EXP(-0.0058*C2)-4*B2^2-3*(1-D2/100)</f>
        <v>2.1968406508558842</v>
      </c>
      <c r="F2" s="26">
        <f>IF(E2&lt;0,0,E2)</f>
        <v>2.1968406508558842</v>
      </c>
      <c r="G2" s="27">
        <f>-2.0363*F2^2+2.2363*F2+29.16</f>
        <v>24.245389305920522</v>
      </c>
      <c r="H2" s="27">
        <f>G2+1</f>
        <v>25.245389305920522</v>
      </c>
      <c r="I2" s="29">
        <f>-0.0018*H2^2-0.0441*H2+4.3109</f>
        <v>2.0503849054354299</v>
      </c>
      <c r="K2" s="1">
        <v>1</v>
      </c>
      <c r="L2" s="26">
        <f>-0.0018*K2*K2-0.0441*K2+4.3109</f>
        <v>4.2650000000000006</v>
      </c>
    </row>
    <row r="3" spans="1:12" x14ac:dyDescent="0.25">
      <c r="A3" s="4">
        <v>2</v>
      </c>
      <c r="B3" s="6">
        <v>0.15</v>
      </c>
      <c r="C3" s="6">
        <v>149</v>
      </c>
      <c r="D3" s="6">
        <v>89</v>
      </c>
      <c r="E3" s="26">
        <f t="shared" ref="E3:E28" si="0">5.35*EXP(-0.0058*C3)-4*B3^2-3*(1-D3/100)</f>
        <v>1.8344286282339337</v>
      </c>
      <c r="F3" s="26">
        <f t="shared" ref="F3:F28" si="1">IF(E3&lt;0,0,E3)</f>
        <v>1.8344286282339337</v>
      </c>
      <c r="G3" s="27">
        <f t="shared" ref="G3:G28" si="2">-2.0363*F3^2+2.2363*F3+29.16</f>
        <v>26.409921796518425</v>
      </c>
      <c r="H3" s="27">
        <f t="shared" ref="H3:H28" si="3">G3+1</f>
        <v>27.409921796518425</v>
      </c>
      <c r="I3" s="29">
        <f t="shared" ref="I3:I28" si="4">-0.0018*H3^2-0.0441*H3+4.3109</f>
        <v>1.7497755855692771</v>
      </c>
      <c r="K3" s="1">
        <v>2</v>
      </c>
      <c r="L3" s="26">
        <f t="shared" ref="L3:L28" si="5">-0.0018*K3*K3-0.0441*K3+4.3109</f>
        <v>4.2155000000000005</v>
      </c>
    </row>
    <row r="4" spans="1:12" x14ac:dyDescent="0.25">
      <c r="A4" s="4">
        <v>3</v>
      </c>
      <c r="B4" s="5">
        <v>0.18</v>
      </c>
      <c r="C4" s="5">
        <v>161</v>
      </c>
      <c r="D4" s="5">
        <v>100</v>
      </c>
      <c r="E4" s="26">
        <f t="shared" si="0"/>
        <v>1.9732562946961676</v>
      </c>
      <c r="F4" s="26">
        <f t="shared" si="1"/>
        <v>1.9732562946961676</v>
      </c>
      <c r="G4" s="27">
        <f t="shared" si="2"/>
        <v>25.643969466027485</v>
      </c>
      <c r="H4" s="27">
        <f t="shared" si="3"/>
        <v>26.643969466027485</v>
      </c>
      <c r="I4" s="29">
        <f t="shared" si="4"/>
        <v>1.8580789505162993</v>
      </c>
      <c r="K4" s="1">
        <v>3</v>
      </c>
      <c r="L4" s="26">
        <f t="shared" si="5"/>
        <v>4.1623999999999999</v>
      </c>
    </row>
    <row r="5" spans="1:12" x14ac:dyDescent="0.25">
      <c r="A5" s="4">
        <v>4</v>
      </c>
      <c r="B5" s="5">
        <v>0.3</v>
      </c>
      <c r="C5" s="5">
        <v>202</v>
      </c>
      <c r="D5" s="5">
        <v>72</v>
      </c>
      <c r="E5" s="26">
        <f t="shared" si="0"/>
        <v>0.45780851901283648</v>
      </c>
      <c r="F5" s="26">
        <f t="shared" si="1"/>
        <v>0.45780851901283648</v>
      </c>
      <c r="G5" s="27">
        <f t="shared" si="2"/>
        <v>29.757011843272021</v>
      </c>
      <c r="H5" s="27">
        <f t="shared" si="3"/>
        <v>30.757011843272021</v>
      </c>
      <c r="I5" s="29">
        <f t="shared" si="4"/>
        <v>1.2517269781627882</v>
      </c>
      <c r="K5" s="1">
        <v>4</v>
      </c>
      <c r="L5" s="26">
        <f t="shared" si="5"/>
        <v>4.1057000000000006</v>
      </c>
    </row>
    <row r="6" spans="1:12" x14ac:dyDescent="0.25">
      <c r="A6" s="4">
        <v>5</v>
      </c>
      <c r="B6" s="5">
        <v>0.4</v>
      </c>
      <c r="C6" s="5">
        <v>218</v>
      </c>
      <c r="D6" s="5">
        <v>62</v>
      </c>
      <c r="E6" s="26">
        <f t="shared" si="0"/>
        <v>-0.26911350565677994</v>
      </c>
      <c r="F6" s="26">
        <f t="shared" si="1"/>
        <v>0</v>
      </c>
      <c r="G6" s="27">
        <f t="shared" si="2"/>
        <v>29.16</v>
      </c>
      <c r="H6" s="27">
        <f t="shared" si="3"/>
        <v>30.16</v>
      </c>
      <c r="I6" s="29">
        <f t="shared" si="4"/>
        <v>1.3435179200000005</v>
      </c>
      <c r="K6" s="1">
        <v>5</v>
      </c>
      <c r="L6" s="26">
        <f t="shared" si="5"/>
        <v>4.0453999999999999</v>
      </c>
    </row>
    <row r="7" spans="1:12" x14ac:dyDescent="0.25">
      <c r="A7" s="4">
        <v>6</v>
      </c>
      <c r="B7" s="5">
        <v>0.49</v>
      </c>
      <c r="C7" s="5">
        <v>261</v>
      </c>
      <c r="D7" s="5">
        <v>52</v>
      </c>
      <c r="E7" s="26">
        <f t="shared" si="0"/>
        <v>-1.223014195477842</v>
      </c>
      <c r="F7" s="26">
        <f t="shared" si="1"/>
        <v>0</v>
      </c>
      <c r="G7" s="27">
        <f t="shared" si="2"/>
        <v>29.16</v>
      </c>
      <c r="H7" s="27">
        <f t="shared" si="3"/>
        <v>30.16</v>
      </c>
      <c r="I7" s="29">
        <f t="shared" si="4"/>
        <v>1.3435179200000005</v>
      </c>
      <c r="K7" s="1">
        <v>6</v>
      </c>
      <c r="L7" s="26">
        <f t="shared" si="5"/>
        <v>3.9815</v>
      </c>
    </row>
    <row r="8" spans="1:12" x14ac:dyDescent="0.25">
      <c r="A8" s="4">
        <v>7</v>
      </c>
      <c r="B8" s="5">
        <v>0.12</v>
      </c>
      <c r="C8" s="5">
        <v>59</v>
      </c>
      <c r="D8" s="5">
        <v>100</v>
      </c>
      <c r="E8" s="26">
        <f t="shared" si="0"/>
        <v>3.7420028986172502</v>
      </c>
      <c r="F8" s="26">
        <f t="shared" si="1"/>
        <v>3.7420028986172502</v>
      </c>
      <c r="G8" s="27">
        <f t="shared" si="2"/>
        <v>9.0147758349926157</v>
      </c>
      <c r="H8" s="27">
        <f t="shared" si="3"/>
        <v>10.014775834992616</v>
      </c>
      <c r="I8" s="29">
        <f t="shared" si="4"/>
        <v>3.6887160626315523</v>
      </c>
      <c r="K8" s="1">
        <v>7</v>
      </c>
      <c r="L8" s="26">
        <f t="shared" si="5"/>
        <v>3.9140000000000001</v>
      </c>
    </row>
    <row r="9" spans="1:12" x14ac:dyDescent="0.25">
      <c r="A9" s="4">
        <v>8</v>
      </c>
      <c r="B9" s="5">
        <v>0.12</v>
      </c>
      <c r="C9" s="5">
        <v>65</v>
      </c>
      <c r="D9" s="5">
        <v>96</v>
      </c>
      <c r="E9" s="26">
        <f t="shared" si="0"/>
        <v>3.4920509953437078</v>
      </c>
      <c r="F9" s="26">
        <f t="shared" si="1"/>
        <v>3.4920509953437078</v>
      </c>
      <c r="G9" s="27">
        <f t="shared" si="2"/>
        <v>12.137775881132033</v>
      </c>
      <c r="H9" s="27">
        <f t="shared" si="3"/>
        <v>13.137775881132033</v>
      </c>
      <c r="I9" s="29">
        <f t="shared" si="4"/>
        <v>3.4208420044569392</v>
      </c>
      <c r="K9" s="1">
        <v>8</v>
      </c>
      <c r="L9" s="26">
        <f t="shared" si="5"/>
        <v>3.8429000000000002</v>
      </c>
    </row>
    <row r="10" spans="1:12" x14ac:dyDescent="0.25">
      <c r="A10" s="4">
        <v>9</v>
      </c>
      <c r="B10" s="5">
        <v>0.12</v>
      </c>
      <c r="C10" s="5">
        <v>70</v>
      </c>
      <c r="D10" s="5">
        <v>86</v>
      </c>
      <c r="E10" s="26">
        <f t="shared" si="0"/>
        <v>3.087159395723142</v>
      </c>
      <c r="F10" s="26">
        <f t="shared" si="1"/>
        <v>3.087159395723142</v>
      </c>
      <c r="G10" s="27">
        <f t="shared" si="2"/>
        <v>16.65674920866627</v>
      </c>
      <c r="H10" s="27">
        <f t="shared" si="3"/>
        <v>17.65674920866627</v>
      </c>
      <c r="I10" s="29">
        <f t="shared" si="4"/>
        <v>2.9710679331858914</v>
      </c>
      <c r="K10" s="1">
        <v>9</v>
      </c>
      <c r="L10" s="26">
        <f t="shared" si="5"/>
        <v>3.7682000000000002</v>
      </c>
    </row>
    <row r="11" spans="1:12" x14ac:dyDescent="0.25">
      <c r="A11" s="4">
        <v>10</v>
      </c>
      <c r="B11" s="5">
        <v>0.11</v>
      </c>
      <c r="C11" s="5">
        <v>77</v>
      </c>
      <c r="D11" s="5">
        <v>97</v>
      </c>
      <c r="E11" s="26">
        <f t="shared" si="0"/>
        <v>3.2845288069951852</v>
      </c>
      <c r="F11" s="26">
        <f t="shared" si="1"/>
        <v>3.2845288069951852</v>
      </c>
      <c r="G11" s="27">
        <f t="shared" si="2"/>
        <v>14.53732370285238</v>
      </c>
      <c r="H11" s="27">
        <f t="shared" si="3"/>
        <v>15.53732370285238</v>
      </c>
      <c r="I11" s="29">
        <f t="shared" si="4"/>
        <v>3.1911688545792174</v>
      </c>
      <c r="K11" s="1">
        <v>10</v>
      </c>
      <c r="L11" s="26">
        <f t="shared" si="5"/>
        <v>3.6899000000000002</v>
      </c>
    </row>
    <row r="12" spans="1:12" x14ac:dyDescent="0.25">
      <c r="A12" s="4">
        <v>11</v>
      </c>
      <c r="B12" s="5">
        <v>0.1</v>
      </c>
      <c r="C12" s="5">
        <v>85</v>
      </c>
      <c r="D12" s="5">
        <v>83</v>
      </c>
      <c r="E12" s="26">
        <f t="shared" si="0"/>
        <v>2.7177332895024802</v>
      </c>
      <c r="F12" s="26">
        <f t="shared" si="1"/>
        <v>2.7177332895024802</v>
      </c>
      <c r="G12" s="27">
        <f t="shared" si="2"/>
        <v>20.19740399492127</v>
      </c>
      <c r="H12" s="27">
        <f t="shared" si="3"/>
        <v>21.19740399492127</v>
      </c>
      <c r="I12" s="29">
        <f t="shared" si="4"/>
        <v>2.5673005988009443</v>
      </c>
      <c r="K12" s="1">
        <v>11</v>
      </c>
      <c r="L12" s="26">
        <f t="shared" si="5"/>
        <v>3.6080000000000001</v>
      </c>
    </row>
    <row r="13" spans="1:12" x14ac:dyDescent="0.25">
      <c r="A13" s="4">
        <v>12</v>
      </c>
      <c r="B13" s="6">
        <v>0.13</v>
      </c>
      <c r="C13" s="6">
        <v>91</v>
      </c>
      <c r="D13" s="6">
        <v>95</v>
      </c>
      <c r="E13" s="26">
        <f t="shared" si="0"/>
        <v>2.9383720945324221</v>
      </c>
      <c r="F13" s="26">
        <f t="shared" si="1"/>
        <v>2.9383720945324221</v>
      </c>
      <c r="G13" s="27">
        <f t="shared" si="2"/>
        <v>18.149605073606004</v>
      </c>
      <c r="H13" s="27">
        <f t="shared" si="3"/>
        <v>19.149605073606004</v>
      </c>
      <c r="I13" s="29">
        <f t="shared" si="4"/>
        <v>2.8063291421988374</v>
      </c>
      <c r="K13" s="1">
        <v>12</v>
      </c>
      <c r="L13" s="26">
        <f t="shared" si="5"/>
        <v>3.5225</v>
      </c>
    </row>
    <row r="14" spans="1:12" x14ac:dyDescent="0.25">
      <c r="A14" s="4">
        <v>13</v>
      </c>
      <c r="B14" s="5">
        <v>0.09</v>
      </c>
      <c r="C14" s="5">
        <v>114</v>
      </c>
      <c r="D14" s="5">
        <v>90</v>
      </c>
      <c r="E14" s="26">
        <f t="shared" si="0"/>
        <v>2.429438444078369</v>
      </c>
      <c r="F14" s="26">
        <f t="shared" si="1"/>
        <v>2.429438444078369</v>
      </c>
      <c r="G14" s="27">
        <f t="shared" si="2"/>
        <v>22.57436207248616</v>
      </c>
      <c r="H14" s="27">
        <f t="shared" si="3"/>
        <v>23.57436207248616</v>
      </c>
      <c r="I14" s="29">
        <f t="shared" si="4"/>
        <v>2.2709196477789471</v>
      </c>
      <c r="K14" s="1">
        <v>13</v>
      </c>
      <c r="L14" s="26">
        <f t="shared" si="5"/>
        <v>3.4334000000000002</v>
      </c>
    </row>
    <row r="15" spans="1:12" x14ac:dyDescent="0.25">
      <c r="A15" s="4">
        <v>14</v>
      </c>
      <c r="B15" s="6">
        <v>7.0000000000000007E-2</v>
      </c>
      <c r="C15" s="6">
        <v>128</v>
      </c>
      <c r="D15" s="6">
        <v>89</v>
      </c>
      <c r="E15" s="26">
        <f t="shared" si="0"/>
        <v>2.1968406508558842</v>
      </c>
      <c r="F15" s="26">
        <f t="shared" si="1"/>
        <v>2.1968406508558842</v>
      </c>
      <c r="G15" s="27">
        <f t="shared" si="2"/>
        <v>24.245389305920522</v>
      </c>
      <c r="H15" s="27">
        <f t="shared" si="3"/>
        <v>25.245389305920522</v>
      </c>
      <c r="I15" s="29">
        <f t="shared" si="4"/>
        <v>2.0503849054354299</v>
      </c>
      <c r="K15" s="1">
        <v>14</v>
      </c>
      <c r="L15" s="26">
        <f t="shared" si="5"/>
        <v>3.3407</v>
      </c>
    </row>
    <row r="16" spans="1:12" x14ac:dyDescent="0.25">
      <c r="A16" s="4">
        <v>15</v>
      </c>
      <c r="B16" s="6">
        <v>0.25</v>
      </c>
      <c r="C16" s="6">
        <v>151</v>
      </c>
      <c r="D16" s="6">
        <v>57</v>
      </c>
      <c r="E16" s="26">
        <f t="shared" si="0"/>
        <v>0.68842834931330055</v>
      </c>
      <c r="F16" s="26">
        <f t="shared" si="1"/>
        <v>0.68842834931330055</v>
      </c>
      <c r="G16" s="27">
        <f t="shared" si="2"/>
        <v>29.734461343898246</v>
      </c>
      <c r="H16" s="27">
        <f t="shared" si="3"/>
        <v>30.734461343898246</v>
      </c>
      <c r="I16" s="29">
        <f t="shared" si="4"/>
        <v>1.2552174493548511</v>
      </c>
      <c r="K16" s="1">
        <v>15</v>
      </c>
      <c r="L16" s="26">
        <f t="shared" si="5"/>
        <v>3.2444000000000002</v>
      </c>
    </row>
    <row r="17" spans="1:12" x14ac:dyDescent="0.25">
      <c r="A17" s="4">
        <v>16</v>
      </c>
      <c r="B17" s="5">
        <v>0.15</v>
      </c>
      <c r="C17" s="5">
        <v>139</v>
      </c>
      <c r="D17" s="5">
        <v>83</v>
      </c>
      <c r="E17" s="26">
        <f t="shared" si="0"/>
        <v>1.7890518240980726</v>
      </c>
      <c r="F17" s="26">
        <f t="shared" si="1"/>
        <v>1.7890518240980726</v>
      </c>
      <c r="G17" s="27">
        <f t="shared" si="2"/>
        <v>26.643258092229335</v>
      </c>
      <c r="H17" s="27">
        <f t="shared" si="3"/>
        <v>27.643258092229335</v>
      </c>
      <c r="I17" s="29">
        <f t="shared" si="4"/>
        <v>1.7163628258162023</v>
      </c>
      <c r="K17" s="1">
        <v>16</v>
      </c>
      <c r="L17" s="26">
        <f t="shared" si="5"/>
        <v>3.1445000000000003</v>
      </c>
    </row>
    <row r="18" spans="1:12" x14ac:dyDescent="0.25">
      <c r="A18" s="4">
        <v>17</v>
      </c>
      <c r="B18" s="5">
        <v>0.13</v>
      </c>
      <c r="C18" s="5">
        <v>172</v>
      </c>
      <c r="D18" s="5">
        <v>85</v>
      </c>
      <c r="E18" s="26">
        <f t="shared" si="0"/>
        <v>1.4552842551156386</v>
      </c>
      <c r="F18" s="26">
        <f t="shared" si="1"/>
        <v>1.4552842551156386</v>
      </c>
      <c r="G18" s="27">
        <f t="shared" si="2"/>
        <v>28.101869616186438</v>
      </c>
      <c r="H18" s="27">
        <f t="shared" si="3"/>
        <v>29.101869616186438</v>
      </c>
      <c r="I18" s="29">
        <f t="shared" si="4"/>
        <v>1.5030536826426504</v>
      </c>
      <c r="K18" s="1">
        <v>17</v>
      </c>
      <c r="L18" s="26">
        <f t="shared" si="5"/>
        <v>3.0410000000000004</v>
      </c>
    </row>
    <row r="19" spans="1:12" x14ac:dyDescent="0.25">
      <c r="A19" s="4">
        <v>18</v>
      </c>
      <c r="B19" s="6">
        <v>0.24</v>
      </c>
      <c r="C19" s="6">
        <v>322</v>
      </c>
      <c r="D19" s="6">
        <v>76</v>
      </c>
      <c r="E19" s="26">
        <f t="shared" si="0"/>
        <v>-0.12385708483302893</v>
      </c>
      <c r="F19" s="26">
        <f t="shared" si="1"/>
        <v>0</v>
      </c>
      <c r="G19" s="27">
        <f t="shared" si="2"/>
        <v>29.16</v>
      </c>
      <c r="H19" s="27">
        <f t="shared" si="3"/>
        <v>30.16</v>
      </c>
      <c r="I19" s="29">
        <f t="shared" si="4"/>
        <v>1.3435179200000005</v>
      </c>
      <c r="K19" s="1">
        <v>18</v>
      </c>
      <c r="L19" s="26">
        <f t="shared" si="5"/>
        <v>2.9339000000000004</v>
      </c>
    </row>
    <row r="20" spans="1:12" x14ac:dyDescent="0.25">
      <c r="A20" s="4">
        <v>19</v>
      </c>
      <c r="B20" s="5">
        <v>0.23</v>
      </c>
      <c r="C20" s="5">
        <v>245</v>
      </c>
      <c r="D20" s="5">
        <v>62</v>
      </c>
      <c r="E20" s="26">
        <f t="shared" si="0"/>
        <v>-5.9722533221733487E-2</v>
      </c>
      <c r="F20" s="26">
        <f t="shared" si="1"/>
        <v>0</v>
      </c>
      <c r="G20" s="27">
        <f t="shared" si="2"/>
        <v>29.16</v>
      </c>
      <c r="H20" s="27">
        <f t="shared" si="3"/>
        <v>30.16</v>
      </c>
      <c r="I20" s="29">
        <f t="shared" si="4"/>
        <v>1.3435179200000005</v>
      </c>
      <c r="K20" s="1">
        <v>19</v>
      </c>
      <c r="L20" s="26">
        <f t="shared" si="5"/>
        <v>2.8231999999999999</v>
      </c>
    </row>
    <row r="21" spans="1:12" x14ac:dyDescent="0.25">
      <c r="A21" s="4">
        <v>20</v>
      </c>
      <c r="B21" s="5">
        <v>0.18</v>
      </c>
      <c r="C21" s="5">
        <v>207</v>
      </c>
      <c r="D21" s="5">
        <v>70</v>
      </c>
      <c r="E21" s="26">
        <f t="shared" si="0"/>
        <v>0.58082249030206778</v>
      </c>
      <c r="F21" s="26">
        <f t="shared" si="1"/>
        <v>0.58082249030206778</v>
      </c>
      <c r="G21" s="27">
        <f t="shared" si="2"/>
        <v>29.771937826602887</v>
      </c>
      <c r="H21" s="27">
        <f t="shared" si="3"/>
        <v>30.771937826602887</v>
      </c>
      <c r="I21" s="29">
        <f t="shared" si="4"/>
        <v>1.2494156581590485</v>
      </c>
      <c r="K21" s="1">
        <v>20</v>
      </c>
      <c r="L21" s="26">
        <f t="shared" si="5"/>
        <v>2.7089000000000003</v>
      </c>
    </row>
    <row r="22" spans="1:12" x14ac:dyDescent="0.25">
      <c r="A22" s="4">
        <v>21</v>
      </c>
      <c r="B22" s="5">
        <v>0.15</v>
      </c>
      <c r="C22" s="5">
        <v>108</v>
      </c>
      <c r="D22" s="5">
        <v>31</v>
      </c>
      <c r="E22" s="26">
        <f t="shared" si="0"/>
        <v>0.69964233954347677</v>
      </c>
      <c r="F22" s="26">
        <f t="shared" si="1"/>
        <v>0.69964233954347677</v>
      </c>
      <c r="G22" s="27">
        <f t="shared" si="2"/>
        <v>29.727842529018204</v>
      </c>
      <c r="H22" s="27">
        <f t="shared" si="3"/>
        <v>30.727842529018204</v>
      </c>
      <c r="I22" s="29">
        <f t="shared" si="4"/>
        <v>1.2562415927916457</v>
      </c>
      <c r="K22" s="1">
        <v>21</v>
      </c>
      <c r="L22" s="26">
        <f t="shared" si="5"/>
        <v>2.5910000000000002</v>
      </c>
    </row>
    <row r="23" spans="1:12" x14ac:dyDescent="0.25">
      <c r="A23" s="4">
        <v>22</v>
      </c>
      <c r="B23" s="5">
        <v>0.33</v>
      </c>
      <c r="C23" s="5">
        <v>390</v>
      </c>
      <c r="D23" s="5">
        <v>39</v>
      </c>
      <c r="E23" s="26">
        <f t="shared" si="0"/>
        <v>-1.7084403409426911</v>
      </c>
      <c r="F23" s="26">
        <f t="shared" si="1"/>
        <v>0</v>
      </c>
      <c r="G23" s="27">
        <f t="shared" si="2"/>
        <v>29.16</v>
      </c>
      <c r="H23" s="27">
        <f t="shared" si="3"/>
        <v>30.16</v>
      </c>
      <c r="I23" s="29">
        <f t="shared" si="4"/>
        <v>1.3435179200000005</v>
      </c>
      <c r="K23" s="1">
        <v>22</v>
      </c>
      <c r="L23" s="26">
        <f t="shared" si="5"/>
        <v>2.4695</v>
      </c>
    </row>
    <row r="24" spans="1:12" x14ac:dyDescent="0.25">
      <c r="A24" s="4">
        <v>23</v>
      </c>
      <c r="B24" s="5">
        <v>0.09</v>
      </c>
      <c r="C24" s="5">
        <v>213</v>
      </c>
      <c r="D24" s="5">
        <v>78</v>
      </c>
      <c r="E24" s="26">
        <f t="shared" si="0"/>
        <v>0.86294371673722203</v>
      </c>
      <c r="F24" s="26">
        <f t="shared" si="1"/>
        <v>0.86294371673722203</v>
      </c>
      <c r="G24" s="27">
        <f t="shared" si="2"/>
        <v>29.573425728772246</v>
      </c>
      <c r="H24" s="27">
        <f t="shared" si="3"/>
        <v>30.573425728772246</v>
      </c>
      <c r="I24" s="29">
        <f t="shared" si="4"/>
        <v>1.2800900759341891</v>
      </c>
      <c r="K24" s="1">
        <v>23</v>
      </c>
      <c r="L24" s="26">
        <f t="shared" si="5"/>
        <v>2.3444000000000003</v>
      </c>
    </row>
    <row r="25" spans="1:12" x14ac:dyDescent="0.25">
      <c r="A25" s="4">
        <v>24</v>
      </c>
      <c r="B25" s="5">
        <v>0.23</v>
      </c>
      <c r="C25" s="5">
        <v>199</v>
      </c>
      <c r="D25" s="5">
        <v>74</v>
      </c>
      <c r="E25" s="26">
        <f t="shared" si="0"/>
        <v>0.69530680821357427</v>
      </c>
      <c r="F25" s="26">
        <f t="shared" si="1"/>
        <v>0.69530680821357427</v>
      </c>
      <c r="G25" s="27">
        <f t="shared" si="2"/>
        <v>29.730462208572721</v>
      </c>
      <c r="H25" s="27">
        <f t="shared" si="3"/>
        <v>30.730462208572721</v>
      </c>
      <c r="I25" s="29">
        <f t="shared" si="4"/>
        <v>1.255836263007414</v>
      </c>
      <c r="K25" s="1">
        <v>24</v>
      </c>
      <c r="L25" s="26">
        <f t="shared" si="5"/>
        <v>2.2157</v>
      </c>
    </row>
    <row r="26" spans="1:12" x14ac:dyDescent="0.25">
      <c r="A26" s="4">
        <v>25</v>
      </c>
      <c r="B26" s="5">
        <v>0.17</v>
      </c>
      <c r="C26" s="5">
        <v>302</v>
      </c>
      <c r="D26" s="5">
        <v>81</v>
      </c>
      <c r="E26" s="26">
        <f t="shared" si="0"/>
        <v>0.24260428187349559</v>
      </c>
      <c r="F26" s="26">
        <f t="shared" si="1"/>
        <v>0.24260428187349559</v>
      </c>
      <c r="G26" s="27">
        <f t="shared" si="2"/>
        <v>29.582685777182714</v>
      </c>
      <c r="H26" s="27">
        <f t="shared" si="3"/>
        <v>30.582685777182714</v>
      </c>
      <c r="I26" s="29">
        <f t="shared" si="4"/>
        <v>1.2786623524036336</v>
      </c>
      <c r="K26" s="1">
        <v>25</v>
      </c>
      <c r="L26" s="26">
        <f t="shared" si="5"/>
        <v>2.0834000000000001</v>
      </c>
    </row>
    <row r="27" spans="1:12" x14ac:dyDescent="0.25">
      <c r="A27" s="4">
        <v>26</v>
      </c>
      <c r="B27" s="5">
        <v>0.25</v>
      </c>
      <c r="C27" s="5">
        <v>119</v>
      </c>
      <c r="D27" s="5">
        <v>83</v>
      </c>
      <c r="E27" s="26">
        <f t="shared" si="0"/>
        <v>1.922895336774558</v>
      </c>
      <c r="F27" s="26">
        <f t="shared" si="1"/>
        <v>1.922895336774558</v>
      </c>
      <c r="G27" s="27">
        <f t="shared" si="2"/>
        <v>25.930897678164587</v>
      </c>
      <c r="H27" s="27">
        <f t="shared" si="3"/>
        <v>26.930897678164587</v>
      </c>
      <c r="I27" s="29">
        <f t="shared" si="4"/>
        <v>1.8177555628397544</v>
      </c>
      <c r="K27" s="1">
        <v>26</v>
      </c>
      <c r="L27" s="26">
        <f t="shared" si="5"/>
        <v>1.9474999999999998</v>
      </c>
    </row>
    <row r="28" spans="1:12" x14ac:dyDescent="0.25">
      <c r="A28" s="4">
        <v>27</v>
      </c>
      <c r="B28" s="5">
        <v>0.13</v>
      </c>
      <c r="C28" s="5">
        <v>167</v>
      </c>
      <c r="D28" s="5">
        <v>92</v>
      </c>
      <c r="E28" s="26">
        <f t="shared" si="0"/>
        <v>1.7233355742687873</v>
      </c>
      <c r="F28" s="26">
        <f t="shared" si="1"/>
        <v>1.7233355742687873</v>
      </c>
      <c r="G28" s="27">
        <f t="shared" si="2"/>
        <v>26.966317497950712</v>
      </c>
      <c r="H28" s="27">
        <f t="shared" si="3"/>
        <v>27.966317497950712</v>
      </c>
      <c r="I28" s="29">
        <f t="shared" si="4"/>
        <v>1.6697785524272426</v>
      </c>
      <c r="K28" s="1">
        <v>27</v>
      </c>
      <c r="L28" s="26">
        <f t="shared" si="5"/>
        <v>1.8079999999999998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Q14" sqref="Q14"/>
    </sheetView>
  </sheetViews>
  <sheetFormatPr defaultRowHeight="15" x14ac:dyDescent="0.25"/>
  <cols>
    <col min="1" max="16384" width="9.140625" style="7"/>
  </cols>
  <sheetData>
    <row r="1" spans="1:4" ht="15.75" x14ac:dyDescent="0.25">
      <c r="B1" s="33" t="s">
        <v>5</v>
      </c>
      <c r="C1" s="33"/>
      <c r="D1" s="33"/>
    </row>
    <row r="2" spans="1:4" ht="15.75" x14ac:dyDescent="0.25">
      <c r="A2" s="30" t="s">
        <v>4</v>
      </c>
      <c r="B2" s="8" t="s">
        <v>10</v>
      </c>
      <c r="C2" s="25" t="s">
        <v>11</v>
      </c>
      <c r="D2" s="25" t="s">
        <v>12</v>
      </c>
    </row>
    <row r="3" spans="1:4" ht="15.75" x14ac:dyDescent="0.25">
      <c r="A3" s="2">
        <v>1</v>
      </c>
      <c r="B3" s="2">
        <v>4.2</v>
      </c>
      <c r="C3" s="2">
        <v>4.2</v>
      </c>
      <c r="D3" s="2">
        <v>4.2</v>
      </c>
    </row>
    <row r="4" spans="1:4" ht="15.75" x14ac:dyDescent="0.25">
      <c r="A4" s="2">
        <v>2</v>
      </c>
      <c r="B4" s="2">
        <v>4.2</v>
      </c>
      <c r="C4" s="2">
        <v>4.2</v>
      </c>
      <c r="D4" s="2">
        <v>4.2</v>
      </c>
    </row>
    <row r="5" spans="1:4" ht="15.75" x14ac:dyDescent="0.25">
      <c r="A5" s="2">
        <v>3</v>
      </c>
      <c r="B5" s="2">
        <v>4.2</v>
      </c>
      <c r="C5" s="2">
        <v>4.0999999999999996</v>
      </c>
      <c r="D5" s="2">
        <v>4.0999999999999996</v>
      </c>
    </row>
    <row r="6" spans="1:4" ht="15.75" x14ac:dyDescent="0.25">
      <c r="A6" s="2">
        <v>4</v>
      </c>
      <c r="B6" s="2">
        <v>4.0999999999999996</v>
      </c>
      <c r="C6" s="2">
        <v>4.0999999999999996</v>
      </c>
      <c r="D6" s="2">
        <v>4</v>
      </c>
    </row>
    <row r="7" spans="1:4" ht="15.75" x14ac:dyDescent="0.25">
      <c r="A7" s="2">
        <v>5</v>
      </c>
      <c r="B7" s="2">
        <v>4.0999999999999996</v>
      </c>
      <c r="C7" s="2">
        <v>4</v>
      </c>
      <c r="D7" s="2">
        <v>3.9</v>
      </c>
    </row>
    <row r="8" spans="1:4" ht="15.75" x14ac:dyDescent="0.25">
      <c r="A8" s="2">
        <v>6</v>
      </c>
      <c r="B8" s="2">
        <v>4</v>
      </c>
      <c r="C8" s="2">
        <v>4</v>
      </c>
      <c r="D8" s="2">
        <v>3.8</v>
      </c>
    </row>
    <row r="9" spans="1:4" ht="15.75" x14ac:dyDescent="0.25">
      <c r="A9" s="2">
        <v>7</v>
      </c>
      <c r="B9" s="2">
        <v>3.9</v>
      </c>
      <c r="C9" s="2">
        <v>3.9</v>
      </c>
      <c r="D9" s="2">
        <v>3.7</v>
      </c>
    </row>
    <row r="10" spans="1:4" ht="15.75" x14ac:dyDescent="0.25">
      <c r="A10" s="2">
        <v>8</v>
      </c>
      <c r="B10" s="2">
        <v>3.9</v>
      </c>
      <c r="C10" s="2">
        <v>3.8</v>
      </c>
      <c r="D10" s="2">
        <v>3.5</v>
      </c>
    </row>
    <row r="11" spans="1:4" ht="15.75" x14ac:dyDescent="0.25">
      <c r="A11" s="2">
        <v>9</v>
      </c>
      <c r="B11" s="2">
        <v>3.8</v>
      </c>
      <c r="C11" s="2">
        <v>3.7</v>
      </c>
      <c r="D11" s="2">
        <v>3.4</v>
      </c>
    </row>
    <row r="12" spans="1:4" ht="15.75" x14ac:dyDescent="0.25">
      <c r="A12" s="2">
        <v>10</v>
      </c>
      <c r="B12" s="2">
        <v>3.7</v>
      </c>
      <c r="C12" s="2">
        <v>3.6</v>
      </c>
      <c r="D12" s="2">
        <v>3.3</v>
      </c>
    </row>
    <row r="13" spans="1:4" ht="15.75" x14ac:dyDescent="0.25">
      <c r="A13" s="2">
        <v>11</v>
      </c>
      <c r="B13" s="2">
        <v>3.6</v>
      </c>
      <c r="C13" s="2">
        <v>3.5</v>
      </c>
      <c r="D13" s="2">
        <v>3.1</v>
      </c>
    </row>
    <row r="14" spans="1:4" ht="15.75" x14ac:dyDescent="0.25">
      <c r="A14" s="2">
        <v>12</v>
      </c>
      <c r="B14" s="2">
        <v>3.5</v>
      </c>
      <c r="C14" s="2">
        <v>3.4</v>
      </c>
      <c r="D14" s="2">
        <v>2.9</v>
      </c>
    </row>
    <row r="15" spans="1:4" ht="15.75" x14ac:dyDescent="0.25">
      <c r="A15" s="2">
        <v>13</v>
      </c>
      <c r="B15" s="2">
        <v>3.4</v>
      </c>
      <c r="C15" s="2">
        <v>3.3</v>
      </c>
      <c r="D15" s="2">
        <v>2.8</v>
      </c>
    </row>
    <row r="16" spans="1:4" ht="15.75" x14ac:dyDescent="0.25">
      <c r="A16" s="2">
        <v>14</v>
      </c>
      <c r="B16" s="2">
        <v>3.3</v>
      </c>
      <c r="C16" s="2">
        <v>3.2</v>
      </c>
      <c r="D16" s="2">
        <v>2.6</v>
      </c>
    </row>
    <row r="17" spans="1:4" ht="15.75" x14ac:dyDescent="0.25">
      <c r="A17" s="2">
        <v>15</v>
      </c>
      <c r="B17" s="2">
        <v>3.2</v>
      </c>
      <c r="C17" s="2">
        <v>3.1</v>
      </c>
      <c r="D17" s="2">
        <v>2.4</v>
      </c>
    </row>
    <row r="18" spans="1:4" ht="15.75" x14ac:dyDescent="0.25">
      <c r="A18" s="2">
        <v>16</v>
      </c>
      <c r="B18" s="2">
        <v>3.1</v>
      </c>
      <c r="C18" s="2">
        <v>3</v>
      </c>
      <c r="D18" s="2">
        <v>2.2000000000000002</v>
      </c>
    </row>
    <row r="19" spans="1:4" ht="15.75" x14ac:dyDescent="0.25">
      <c r="A19" s="2">
        <v>17</v>
      </c>
      <c r="B19" s="2">
        <v>3</v>
      </c>
      <c r="C19" s="2">
        <v>2.8</v>
      </c>
      <c r="D19" s="2">
        <v>2</v>
      </c>
    </row>
    <row r="20" spans="1:4" ht="15.75" x14ac:dyDescent="0.25">
      <c r="A20" s="2">
        <v>18</v>
      </c>
      <c r="B20" s="2">
        <v>2.9</v>
      </c>
      <c r="C20" s="2">
        <v>2.7</v>
      </c>
      <c r="D20" s="2">
        <v>1.8</v>
      </c>
    </row>
    <row r="21" spans="1:4" ht="15.75" x14ac:dyDescent="0.25">
      <c r="A21" s="2">
        <v>19</v>
      </c>
      <c r="B21" s="2">
        <v>2.8</v>
      </c>
      <c r="C21" s="2">
        <v>2.6</v>
      </c>
      <c r="D21" s="2">
        <v>1.6</v>
      </c>
    </row>
    <row r="22" spans="1:4" ht="15.75" x14ac:dyDescent="0.25">
      <c r="A22" s="2">
        <v>20</v>
      </c>
      <c r="B22" s="2">
        <v>2.7</v>
      </c>
      <c r="C22" s="2">
        <v>2.4</v>
      </c>
      <c r="D22" s="2"/>
    </row>
    <row r="23" spans="1:4" ht="15.75" x14ac:dyDescent="0.25">
      <c r="A23" s="2">
        <v>21</v>
      </c>
      <c r="B23" s="2">
        <v>2.6</v>
      </c>
      <c r="C23" s="2">
        <v>2.2999999999999998</v>
      </c>
      <c r="D23" s="2"/>
    </row>
    <row r="24" spans="1:4" ht="15.75" x14ac:dyDescent="0.25">
      <c r="A24" s="2">
        <v>22</v>
      </c>
      <c r="B24" s="2">
        <v>2.5</v>
      </c>
      <c r="C24" s="2">
        <v>2.2000000000000002</v>
      </c>
      <c r="D24" s="2"/>
    </row>
    <row r="25" spans="1:4" ht="15.75" x14ac:dyDescent="0.25">
      <c r="A25" s="2">
        <v>23</v>
      </c>
      <c r="B25" s="2">
        <v>2.2999999999999998</v>
      </c>
      <c r="C25" s="2">
        <v>2</v>
      </c>
      <c r="D25" s="2"/>
    </row>
    <row r="26" spans="1:4" ht="15.75" x14ac:dyDescent="0.25">
      <c r="A26" s="2">
        <v>24</v>
      </c>
      <c r="B26" s="2">
        <v>2.2000000000000002</v>
      </c>
      <c r="C26" s="2">
        <v>1.9</v>
      </c>
      <c r="D26" s="2"/>
    </row>
    <row r="27" spans="1:4" ht="15.75" x14ac:dyDescent="0.25">
      <c r="A27" s="2">
        <v>25</v>
      </c>
      <c r="B27" s="2">
        <v>2.1</v>
      </c>
      <c r="C27" s="2">
        <v>1.7</v>
      </c>
      <c r="D27" s="2"/>
    </row>
    <row r="28" spans="1:4" ht="15.75" x14ac:dyDescent="0.25">
      <c r="A28" s="2">
        <v>26</v>
      </c>
      <c r="B28" s="2">
        <v>2</v>
      </c>
      <c r="C28" s="2">
        <v>1.6</v>
      </c>
      <c r="D28" s="2"/>
    </row>
    <row r="29" spans="1:4" ht="18" customHeight="1" x14ac:dyDescent="0.25">
      <c r="A29" s="2">
        <v>27</v>
      </c>
      <c r="B29" s="2">
        <v>1.8</v>
      </c>
      <c r="C29" s="9"/>
      <c r="D29" s="2"/>
    </row>
    <row r="30" spans="1:4" ht="17.25" customHeight="1" x14ac:dyDescent="0.25">
      <c r="A30" s="2">
        <v>28</v>
      </c>
      <c r="B30" s="2">
        <v>1.7</v>
      </c>
      <c r="C30" s="9"/>
      <c r="D30" s="2"/>
    </row>
    <row r="31" spans="1:4" ht="12" customHeight="1" x14ac:dyDescent="0.25">
      <c r="A31" s="2">
        <v>29</v>
      </c>
      <c r="B31" s="2">
        <v>1.5</v>
      </c>
      <c r="C31" s="9"/>
      <c r="D31" s="2"/>
    </row>
  </sheetData>
  <mergeCells count="1">
    <mergeCell ref="B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L26" sqref="L26"/>
    </sheetView>
  </sheetViews>
  <sheetFormatPr defaultRowHeight="15" x14ac:dyDescent="0.25"/>
  <cols>
    <col min="14" max="14" width="18" bestFit="1" customWidth="1"/>
  </cols>
  <sheetData>
    <row r="1" spans="1:22" ht="15.75" x14ac:dyDescent="0.25">
      <c r="A1" s="10" t="s">
        <v>4</v>
      </c>
      <c r="B1" s="10" t="s">
        <v>5</v>
      </c>
      <c r="N1" t="s">
        <v>18</v>
      </c>
    </row>
    <row r="2" spans="1:22" ht="16.5" thickBot="1" x14ac:dyDescent="0.3">
      <c r="A2" s="11">
        <v>1</v>
      </c>
      <c r="B2" s="11">
        <v>100</v>
      </c>
    </row>
    <row r="3" spans="1:22" ht="15.75" x14ac:dyDescent="0.25">
      <c r="A3" s="11">
        <v>2</v>
      </c>
      <c r="B3" s="11">
        <v>91</v>
      </c>
      <c r="N3" s="39" t="s">
        <v>19</v>
      </c>
      <c r="O3" s="39"/>
    </row>
    <row r="4" spans="1:22" ht="15.75" x14ac:dyDescent="0.25">
      <c r="A4" s="11">
        <v>3</v>
      </c>
      <c r="B4" s="11">
        <v>91</v>
      </c>
      <c r="N4" s="36" t="s">
        <v>20</v>
      </c>
      <c r="O4" s="36">
        <v>0.92663720318233733</v>
      </c>
    </row>
    <row r="5" spans="1:22" ht="15.75" x14ac:dyDescent="0.25">
      <c r="A5" s="11">
        <v>4</v>
      </c>
      <c r="B5" s="11">
        <v>88</v>
      </c>
      <c r="N5" s="36" t="s">
        <v>21</v>
      </c>
      <c r="O5" s="36">
        <v>0.8586565063215843</v>
      </c>
    </row>
    <row r="6" spans="1:22" ht="15.75" x14ac:dyDescent="0.25">
      <c r="A6" s="11">
        <v>5</v>
      </c>
      <c r="B6" s="11">
        <v>88</v>
      </c>
      <c r="N6" s="40" t="s">
        <v>22</v>
      </c>
      <c r="O6" s="40">
        <v>0.84687788184838297</v>
      </c>
    </row>
    <row r="7" spans="1:22" ht="15.75" x14ac:dyDescent="0.25">
      <c r="A7" s="11">
        <v>6</v>
      </c>
      <c r="B7" s="11">
        <v>83</v>
      </c>
      <c r="N7" s="36" t="s">
        <v>23</v>
      </c>
      <c r="O7" s="36">
        <v>10.048034815972901</v>
      </c>
    </row>
    <row r="8" spans="1:22" ht="16.5" thickBot="1" x14ac:dyDescent="0.3">
      <c r="A8" s="11">
        <v>7</v>
      </c>
      <c r="B8" s="11">
        <v>80</v>
      </c>
      <c r="N8" s="37" t="s">
        <v>24</v>
      </c>
      <c r="O8" s="37">
        <v>14</v>
      </c>
    </row>
    <row r="9" spans="1:22" ht="15.75" x14ac:dyDescent="0.25">
      <c r="A9" s="11">
        <v>8</v>
      </c>
      <c r="B9" s="11">
        <v>78</v>
      </c>
    </row>
    <row r="10" spans="1:22" ht="16.5" thickBot="1" x14ac:dyDescent="0.3">
      <c r="A10" s="11">
        <v>9</v>
      </c>
      <c r="B10" s="11">
        <v>74</v>
      </c>
      <c r="N10" t="s">
        <v>25</v>
      </c>
    </row>
    <row r="11" spans="1:22" ht="15.75" x14ac:dyDescent="0.25">
      <c r="A11" s="11">
        <v>10</v>
      </c>
      <c r="B11" s="11">
        <v>65</v>
      </c>
      <c r="N11" s="38"/>
      <c r="O11" s="38" t="s">
        <v>30</v>
      </c>
      <c r="P11" s="38" t="s">
        <v>31</v>
      </c>
      <c r="Q11" s="38" t="s">
        <v>32</v>
      </c>
      <c r="R11" s="38" t="s">
        <v>33</v>
      </c>
      <c r="S11" s="38" t="s">
        <v>34</v>
      </c>
    </row>
    <row r="12" spans="1:22" ht="15.75" x14ac:dyDescent="0.25">
      <c r="A12" s="11">
        <v>11</v>
      </c>
      <c r="B12" s="11">
        <v>56</v>
      </c>
      <c r="N12" s="36" t="s">
        <v>26</v>
      </c>
      <c r="O12" s="36">
        <v>1</v>
      </c>
      <c r="P12" s="36">
        <v>7360.1582417582431</v>
      </c>
      <c r="Q12" s="36">
        <v>7360.1582417582431</v>
      </c>
      <c r="R12" s="36">
        <v>72.899557013231615</v>
      </c>
      <c r="S12" s="36">
        <v>1.9189919162051434E-6</v>
      </c>
    </row>
    <row r="13" spans="1:22" ht="15.75" x14ac:dyDescent="0.25">
      <c r="A13" s="11">
        <v>12</v>
      </c>
      <c r="B13" s="11">
        <v>44</v>
      </c>
      <c r="N13" s="36" t="s">
        <v>27</v>
      </c>
      <c r="O13" s="36">
        <v>12</v>
      </c>
      <c r="P13" s="36">
        <v>1211.5560439560431</v>
      </c>
      <c r="Q13" s="36">
        <v>100.96300366300359</v>
      </c>
      <c r="R13" s="36"/>
      <c r="S13" s="36"/>
    </row>
    <row r="14" spans="1:22" ht="16.5" thickBot="1" x14ac:dyDescent="0.3">
      <c r="A14" s="11">
        <v>13</v>
      </c>
      <c r="B14" s="11">
        <v>34</v>
      </c>
      <c r="N14" s="37" t="s">
        <v>28</v>
      </c>
      <c r="O14" s="37">
        <v>13</v>
      </c>
      <c r="P14" s="37">
        <v>8571.7142857142862</v>
      </c>
      <c r="Q14" s="37"/>
      <c r="R14" s="37"/>
      <c r="S14" s="37"/>
    </row>
    <row r="15" spans="1:22" ht="16.5" thickBot="1" x14ac:dyDescent="0.3">
      <c r="A15" s="11">
        <v>14</v>
      </c>
      <c r="B15" s="11">
        <v>10</v>
      </c>
    </row>
    <row r="16" spans="1:22" x14ac:dyDescent="0.25">
      <c r="N16" s="38"/>
      <c r="O16" s="38" t="s">
        <v>35</v>
      </c>
      <c r="P16" s="38" t="s">
        <v>23</v>
      </c>
      <c r="Q16" s="38" t="s">
        <v>36</v>
      </c>
      <c r="R16" s="38" t="s">
        <v>37</v>
      </c>
      <c r="S16" s="38" t="s">
        <v>38</v>
      </c>
      <c r="T16" s="38" t="s">
        <v>39</v>
      </c>
      <c r="U16" s="38" t="s">
        <v>40</v>
      </c>
      <c r="V16" s="38" t="s">
        <v>41</v>
      </c>
    </row>
    <row r="17" spans="14:22" x14ac:dyDescent="0.25">
      <c r="N17" s="36" t="s">
        <v>29</v>
      </c>
      <c r="O17" s="36">
        <v>112.80219780219781</v>
      </c>
      <c r="P17" s="36">
        <v>5.6723031605647458</v>
      </c>
      <c r="Q17" s="36">
        <v>19.886489598515571</v>
      </c>
      <c r="R17" s="40">
        <v>1.4906095542615998E-10</v>
      </c>
      <c r="S17" s="36">
        <v>100.44331090219737</v>
      </c>
      <c r="T17" s="36">
        <v>125.16108470219825</v>
      </c>
      <c r="U17" s="36">
        <v>100.44331090219737</v>
      </c>
      <c r="V17" s="36">
        <v>125.16108470219825</v>
      </c>
    </row>
    <row r="18" spans="14:22" ht="15.75" thickBot="1" x14ac:dyDescent="0.3">
      <c r="N18" s="37" t="s">
        <v>4</v>
      </c>
      <c r="O18" s="37">
        <v>-5.687912087912089</v>
      </c>
      <c r="P18" s="37">
        <v>0.66617822142015526</v>
      </c>
      <c r="Q18" s="37">
        <v>-8.5381237408011135</v>
      </c>
      <c r="R18" s="41">
        <v>1.9189919162051468E-6</v>
      </c>
      <c r="S18" s="37">
        <v>-7.1393897435872189</v>
      </c>
      <c r="T18" s="37">
        <v>-4.2364344322369591</v>
      </c>
      <c r="U18" s="37">
        <v>-7.1393897435872189</v>
      </c>
      <c r="V18" s="37">
        <v>-4.2364344322369591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E1" zoomScale="115" zoomScaleNormal="115" workbookViewId="0">
      <selection activeCell="T31" sqref="T31"/>
    </sheetView>
  </sheetViews>
  <sheetFormatPr defaultRowHeight="15" x14ac:dyDescent="0.25"/>
  <sheetData>
    <row r="1" spans="1:18" x14ac:dyDescent="0.25">
      <c r="A1" s="35" t="s">
        <v>6</v>
      </c>
      <c r="B1" s="34" t="s">
        <v>5</v>
      </c>
      <c r="C1" s="34"/>
      <c r="D1" s="34"/>
      <c r="E1" s="34"/>
      <c r="F1" s="34"/>
      <c r="G1" s="34"/>
    </row>
    <row r="2" spans="1:18" x14ac:dyDescent="0.25">
      <c r="A2" s="35"/>
      <c r="B2" s="12">
        <v>2010</v>
      </c>
      <c r="C2" s="12">
        <v>2011</v>
      </c>
      <c r="D2" s="12">
        <v>2011</v>
      </c>
      <c r="E2" s="12">
        <v>2012</v>
      </c>
      <c r="F2" s="12">
        <v>2013</v>
      </c>
      <c r="G2" s="12">
        <v>2014</v>
      </c>
      <c r="K2" s="42" t="s">
        <v>13</v>
      </c>
      <c r="Q2" s="42" t="s">
        <v>44</v>
      </c>
      <c r="R2" s="42" t="s">
        <v>5</v>
      </c>
    </row>
    <row r="3" spans="1:18" x14ac:dyDescent="0.25">
      <c r="A3" s="13">
        <v>1</v>
      </c>
      <c r="B3" s="13">
        <v>4.5</v>
      </c>
      <c r="C3" s="13">
        <v>4.18</v>
      </c>
      <c r="D3" s="13">
        <v>3.95</v>
      </c>
      <c r="E3" s="13">
        <v>3.74</v>
      </c>
      <c r="F3" s="13">
        <v>3.5</v>
      </c>
      <c r="G3" s="13">
        <v>3.23</v>
      </c>
      <c r="L3" s="31" t="s">
        <v>14</v>
      </c>
      <c r="M3" s="32" t="s">
        <v>15</v>
      </c>
      <c r="N3" s="32" t="s">
        <v>16</v>
      </c>
      <c r="O3" s="32" t="s">
        <v>17</v>
      </c>
      <c r="Q3">
        <v>1</v>
      </c>
      <c r="R3">
        <v>4.5</v>
      </c>
    </row>
    <row r="4" spans="1:18" x14ac:dyDescent="0.25">
      <c r="A4" s="13">
        <v>2</v>
      </c>
      <c r="B4" s="13">
        <v>3.5</v>
      </c>
      <c r="C4" s="13">
        <v>3.22</v>
      </c>
      <c r="D4" s="13">
        <v>2.88</v>
      </c>
      <c r="E4" s="13">
        <v>2.48</v>
      </c>
      <c r="F4" s="13">
        <v>2.06</v>
      </c>
      <c r="G4" s="13">
        <v>1.72</v>
      </c>
      <c r="K4" s="31" t="s">
        <v>14</v>
      </c>
      <c r="L4">
        <v>5</v>
      </c>
      <c r="M4">
        <v>5</v>
      </c>
      <c r="Q4">
        <v>2</v>
      </c>
      <c r="R4">
        <v>3.5</v>
      </c>
    </row>
    <row r="5" spans="1:18" x14ac:dyDescent="0.25">
      <c r="A5" s="13">
        <v>3</v>
      </c>
      <c r="B5" s="13">
        <v>3.5</v>
      </c>
      <c r="C5" s="13">
        <v>3.22</v>
      </c>
      <c r="D5" s="13">
        <v>2.88</v>
      </c>
      <c r="E5" s="13">
        <v>2.48</v>
      </c>
      <c r="F5" s="13">
        <v>2.06</v>
      </c>
      <c r="G5" s="13">
        <v>1.72</v>
      </c>
      <c r="K5" s="32" t="s">
        <v>15</v>
      </c>
      <c r="M5">
        <v>26</v>
      </c>
      <c r="N5">
        <v>11</v>
      </c>
      <c r="Q5">
        <v>3</v>
      </c>
      <c r="R5">
        <v>2.5</v>
      </c>
    </row>
    <row r="6" spans="1:18" x14ac:dyDescent="0.25">
      <c r="A6" s="13">
        <v>4</v>
      </c>
      <c r="B6" s="13">
        <v>2.5</v>
      </c>
      <c r="C6" s="13">
        <v>2.08</v>
      </c>
      <c r="D6" s="13">
        <v>1.73</v>
      </c>
      <c r="E6" s="13">
        <v>1.49</v>
      </c>
      <c r="F6" s="13">
        <v>1.34</v>
      </c>
      <c r="G6" s="13">
        <v>1.25</v>
      </c>
      <c r="K6" s="32" t="s">
        <v>16</v>
      </c>
      <c r="N6">
        <v>28</v>
      </c>
      <c r="O6">
        <v>17</v>
      </c>
      <c r="Q6">
        <v>4</v>
      </c>
      <c r="R6">
        <v>2.5</v>
      </c>
    </row>
    <row r="7" spans="1:18" x14ac:dyDescent="0.25">
      <c r="A7" s="13">
        <v>5</v>
      </c>
      <c r="B7" s="13">
        <v>3.5</v>
      </c>
      <c r="C7" s="13">
        <v>3.22</v>
      </c>
      <c r="D7" s="13">
        <v>2.88</v>
      </c>
      <c r="E7" s="13">
        <v>2.48</v>
      </c>
      <c r="F7" s="13">
        <v>2.06</v>
      </c>
      <c r="G7" s="13">
        <v>1.72</v>
      </c>
      <c r="K7" s="32" t="s">
        <v>17</v>
      </c>
      <c r="O7">
        <v>58</v>
      </c>
    </row>
    <row r="8" spans="1:18" x14ac:dyDescent="0.25">
      <c r="A8" s="13">
        <v>6</v>
      </c>
      <c r="B8" s="13">
        <v>3.5</v>
      </c>
      <c r="C8" s="13">
        <v>3.22</v>
      </c>
      <c r="D8" s="13">
        <v>2.88</v>
      </c>
      <c r="E8" s="13">
        <v>2.48</v>
      </c>
      <c r="F8" s="13">
        <v>2.06</v>
      </c>
      <c r="G8" s="13">
        <v>1.72</v>
      </c>
    </row>
    <row r="9" spans="1:18" x14ac:dyDescent="0.25">
      <c r="A9" s="13">
        <v>7</v>
      </c>
      <c r="B9" s="13">
        <v>2.5</v>
      </c>
      <c r="C9" s="13">
        <v>2.08</v>
      </c>
      <c r="D9" s="13">
        <v>1.73</v>
      </c>
      <c r="E9" s="13">
        <v>1.49</v>
      </c>
      <c r="F9" s="13">
        <v>1.34</v>
      </c>
      <c r="G9" s="13">
        <v>1.25</v>
      </c>
    </row>
    <row r="10" spans="1:18" x14ac:dyDescent="0.25">
      <c r="A10" s="13">
        <v>8</v>
      </c>
      <c r="B10" s="13">
        <v>1.5</v>
      </c>
      <c r="C10" s="13">
        <v>1.35</v>
      </c>
      <c r="D10" s="13">
        <v>1.25</v>
      </c>
      <c r="E10" s="13">
        <v>1.19</v>
      </c>
      <c r="F10" s="13">
        <v>1.1599999999999999</v>
      </c>
      <c r="G10" s="13">
        <v>1.1399999999999999</v>
      </c>
      <c r="K10" s="42" t="s">
        <v>42</v>
      </c>
    </row>
    <row r="11" spans="1:18" x14ac:dyDescent="0.25">
      <c r="A11" s="13">
        <v>9</v>
      </c>
      <c r="B11" s="13">
        <v>2.5</v>
      </c>
      <c r="C11" s="13">
        <v>2.08</v>
      </c>
      <c r="D11" s="13">
        <v>1.73</v>
      </c>
      <c r="E11" s="13">
        <v>1.49</v>
      </c>
      <c r="F11" s="13">
        <v>1.34</v>
      </c>
      <c r="G11" s="13">
        <v>1.25</v>
      </c>
      <c r="L11" s="31" t="s">
        <v>14</v>
      </c>
      <c r="M11" s="32" t="s">
        <v>15</v>
      </c>
      <c r="N11" s="32" t="s">
        <v>16</v>
      </c>
      <c r="O11" s="32" t="s">
        <v>17</v>
      </c>
    </row>
    <row r="12" spans="1:18" x14ac:dyDescent="0.25">
      <c r="A12" s="13">
        <v>10</v>
      </c>
      <c r="B12" s="13">
        <v>3.5</v>
      </c>
      <c r="C12" s="13">
        <v>3.22</v>
      </c>
      <c r="D12" s="13">
        <v>2.88</v>
      </c>
      <c r="E12" s="13">
        <v>2.48</v>
      </c>
      <c r="F12" s="13">
        <v>2.06</v>
      </c>
      <c r="G12" s="13">
        <v>1.72</v>
      </c>
      <c r="K12" s="31" t="s">
        <v>14</v>
      </c>
      <c r="L12">
        <v>0.5</v>
      </c>
      <c r="M12">
        <v>0.5</v>
      </c>
    </row>
    <row r="13" spans="1:18" x14ac:dyDescent="0.25">
      <c r="A13" s="13">
        <v>11</v>
      </c>
      <c r="B13" s="13">
        <v>1.5</v>
      </c>
      <c r="C13" s="13">
        <v>1.35</v>
      </c>
      <c r="D13" s="13">
        <v>1.25</v>
      </c>
      <c r="E13" s="13">
        <v>1.19</v>
      </c>
      <c r="F13" s="13">
        <v>1.1599999999999999</v>
      </c>
      <c r="G13" s="13">
        <v>1.1399999999999999</v>
      </c>
      <c r="K13" s="32" t="s">
        <v>15</v>
      </c>
      <c r="M13">
        <v>0.7</v>
      </c>
      <c r="N13">
        <v>0.3</v>
      </c>
    </row>
    <row r="14" spans="1:18" x14ac:dyDescent="0.25">
      <c r="A14" s="13">
        <v>12</v>
      </c>
      <c r="B14" s="13">
        <v>4.5</v>
      </c>
      <c r="C14" s="13">
        <v>4.18</v>
      </c>
      <c r="D14" s="13">
        <v>3.95</v>
      </c>
      <c r="E14" s="13">
        <v>3.74</v>
      </c>
      <c r="F14" s="13">
        <v>3.5</v>
      </c>
      <c r="G14" s="13">
        <v>3.23</v>
      </c>
      <c r="K14" s="32" t="s">
        <v>16</v>
      </c>
      <c r="N14">
        <v>0.622</v>
      </c>
      <c r="O14">
        <v>0.378</v>
      </c>
    </row>
    <row r="15" spans="1:18" x14ac:dyDescent="0.25">
      <c r="A15" s="13">
        <v>13</v>
      </c>
      <c r="B15" s="13">
        <v>1.5</v>
      </c>
      <c r="C15" s="13">
        <v>1.35</v>
      </c>
      <c r="D15" s="13">
        <v>1.25</v>
      </c>
      <c r="E15" s="13">
        <v>1.19</v>
      </c>
      <c r="F15" s="13">
        <v>1.1599999999999999</v>
      </c>
      <c r="G15" s="13">
        <v>1.1399999999999999</v>
      </c>
      <c r="K15" s="32" t="s">
        <v>17</v>
      </c>
      <c r="O15">
        <v>1</v>
      </c>
    </row>
    <row r="16" spans="1:18" x14ac:dyDescent="0.25">
      <c r="A16" s="13">
        <v>14</v>
      </c>
      <c r="B16" s="13">
        <v>2.5</v>
      </c>
      <c r="C16" s="13">
        <v>2.08</v>
      </c>
      <c r="D16" s="13">
        <v>1.73</v>
      </c>
      <c r="E16" s="13">
        <v>1.49</v>
      </c>
      <c r="F16" s="13">
        <v>1.34</v>
      </c>
      <c r="G16" s="13">
        <v>1.25</v>
      </c>
    </row>
    <row r="17" spans="1:15" x14ac:dyDescent="0.25">
      <c r="A17" s="13">
        <v>15</v>
      </c>
      <c r="B17" s="13">
        <v>1.5</v>
      </c>
      <c r="C17" s="13">
        <v>1.35</v>
      </c>
      <c r="D17" s="13">
        <v>1.25</v>
      </c>
      <c r="E17" s="13">
        <v>1.19</v>
      </c>
      <c r="F17" s="13">
        <v>1.1599999999999999</v>
      </c>
      <c r="G17" s="13">
        <v>1.1399999999999999</v>
      </c>
    </row>
    <row r="18" spans="1:15" x14ac:dyDescent="0.25">
      <c r="A18" s="13">
        <v>16</v>
      </c>
      <c r="B18" s="13">
        <v>3.5</v>
      </c>
      <c r="C18" s="13">
        <v>3.22</v>
      </c>
      <c r="D18" s="13">
        <v>2.88</v>
      </c>
      <c r="E18" s="13">
        <v>2.48</v>
      </c>
      <c r="F18" s="13">
        <v>2.06</v>
      </c>
      <c r="G18" s="13">
        <v>1.72</v>
      </c>
      <c r="K18" s="42" t="s">
        <v>43</v>
      </c>
    </row>
    <row r="19" spans="1:15" x14ac:dyDescent="0.25">
      <c r="A19" s="13">
        <v>17</v>
      </c>
      <c r="B19" s="13">
        <v>3.5</v>
      </c>
      <c r="C19" s="13">
        <v>3.22</v>
      </c>
      <c r="D19" s="13">
        <v>2.88</v>
      </c>
      <c r="E19" s="13">
        <v>2.48</v>
      </c>
      <c r="F19" s="13">
        <v>2.06</v>
      </c>
      <c r="G19" s="13">
        <v>1.72</v>
      </c>
      <c r="L19" s="31" t="s">
        <v>14</v>
      </c>
      <c r="M19" s="32" t="s">
        <v>15</v>
      </c>
      <c r="N19" s="32" t="s">
        <v>16</v>
      </c>
      <c r="O19" s="32" t="s">
        <v>17</v>
      </c>
    </row>
    <row r="20" spans="1:15" x14ac:dyDescent="0.25">
      <c r="A20" s="13">
        <v>18</v>
      </c>
      <c r="B20" s="13">
        <v>4.5</v>
      </c>
      <c r="C20" s="13">
        <v>4.18</v>
      </c>
      <c r="D20" s="13">
        <v>3.95</v>
      </c>
      <c r="E20" s="13">
        <v>3.74</v>
      </c>
      <c r="F20" s="13">
        <v>3.5</v>
      </c>
      <c r="G20" s="13">
        <v>3.23</v>
      </c>
      <c r="K20" s="31" t="s">
        <v>14</v>
      </c>
      <c r="L20">
        <v>0.5</v>
      </c>
      <c r="M20">
        <f>L20*0.5</f>
        <v>0.25</v>
      </c>
      <c r="N20">
        <f t="shared" ref="N20:O20" si="0">M20*0.5</f>
        <v>0.125</v>
      </c>
      <c r="O20">
        <f t="shared" si="0"/>
        <v>6.25E-2</v>
      </c>
    </row>
    <row r="21" spans="1:15" x14ac:dyDescent="0.25">
      <c r="A21" s="13">
        <v>19</v>
      </c>
      <c r="B21" s="13">
        <v>3.5</v>
      </c>
      <c r="C21" s="13">
        <v>3.22</v>
      </c>
      <c r="D21" s="13">
        <v>2.88</v>
      </c>
      <c r="E21" s="13">
        <v>2.48</v>
      </c>
      <c r="F21" s="13">
        <v>2.06</v>
      </c>
      <c r="G21" s="13">
        <v>1.72</v>
      </c>
      <c r="K21" s="32" t="s">
        <v>15</v>
      </c>
      <c r="L21">
        <v>0.5</v>
      </c>
      <c r="M21">
        <v>0.5</v>
      </c>
      <c r="N21">
        <f>M21*0.7</f>
        <v>0.35</v>
      </c>
      <c r="O21">
        <f>N21*0.7</f>
        <v>0.24499999999999997</v>
      </c>
    </row>
    <row r="22" spans="1:15" x14ac:dyDescent="0.25">
      <c r="A22" s="13">
        <v>20</v>
      </c>
      <c r="B22" s="13">
        <v>4.5</v>
      </c>
      <c r="C22" s="13">
        <v>4.18</v>
      </c>
      <c r="D22" s="13">
        <v>3.95</v>
      </c>
      <c r="E22" s="13">
        <v>3.74</v>
      </c>
      <c r="F22" s="13">
        <v>3.5</v>
      </c>
      <c r="G22" s="13">
        <v>3.23</v>
      </c>
      <c r="K22" s="32" t="s">
        <v>16</v>
      </c>
      <c r="M22">
        <v>0.25</v>
      </c>
      <c r="N22">
        <v>0.32500000000000001</v>
      </c>
      <c r="O22">
        <f>N22*0.622</f>
        <v>0.20215</v>
      </c>
    </row>
    <row r="23" spans="1:15" x14ac:dyDescent="0.25">
      <c r="A23" s="13">
        <v>21</v>
      </c>
      <c r="B23" s="13">
        <v>2.5</v>
      </c>
      <c r="C23" s="13">
        <v>2.08</v>
      </c>
      <c r="D23" s="13">
        <v>1.73</v>
      </c>
      <c r="E23" s="13">
        <v>1.49</v>
      </c>
      <c r="F23" s="13">
        <v>1.34</v>
      </c>
      <c r="G23" s="13">
        <v>1.25</v>
      </c>
      <c r="K23" s="32" t="s">
        <v>17</v>
      </c>
      <c r="N23">
        <v>9.4500000000000001E-2</v>
      </c>
      <c r="O23">
        <v>1</v>
      </c>
    </row>
    <row r="24" spans="1:15" x14ac:dyDescent="0.25">
      <c r="A24" s="13">
        <v>22</v>
      </c>
      <c r="B24" s="13">
        <v>1.5</v>
      </c>
      <c r="C24" s="13">
        <v>1.35</v>
      </c>
      <c r="D24" s="13">
        <v>1.25</v>
      </c>
      <c r="E24" s="13">
        <v>1.19</v>
      </c>
      <c r="F24" s="13">
        <v>1.1599999999999999</v>
      </c>
      <c r="G24" s="13">
        <v>1.1399999999999999</v>
      </c>
    </row>
    <row r="25" spans="1:15" x14ac:dyDescent="0.25">
      <c r="A25" s="13">
        <v>23</v>
      </c>
      <c r="B25" s="13">
        <v>1.5</v>
      </c>
      <c r="C25" s="13">
        <v>1.35</v>
      </c>
      <c r="D25" s="13">
        <v>1.25</v>
      </c>
      <c r="E25" s="13">
        <v>1.19</v>
      </c>
      <c r="F25" s="13">
        <v>1.1599999999999999</v>
      </c>
      <c r="G25" s="13">
        <v>1.1399999999999999</v>
      </c>
    </row>
    <row r="26" spans="1:15" x14ac:dyDescent="0.25">
      <c r="A26" s="13">
        <v>24</v>
      </c>
      <c r="B26" s="13">
        <v>3.5</v>
      </c>
      <c r="C26" s="13">
        <v>3.22</v>
      </c>
      <c r="D26" s="13">
        <v>2.88</v>
      </c>
      <c r="E26" s="13">
        <v>2.48</v>
      </c>
      <c r="F26" s="13">
        <v>2.06</v>
      </c>
      <c r="G26" s="13">
        <v>1.72</v>
      </c>
    </row>
    <row r="27" spans="1:15" x14ac:dyDescent="0.25">
      <c r="A27" s="13">
        <v>25</v>
      </c>
      <c r="B27" s="13">
        <v>3.5</v>
      </c>
      <c r="C27" s="13">
        <v>3.22</v>
      </c>
      <c r="D27" s="13">
        <v>2.88</v>
      </c>
      <c r="E27" s="13">
        <v>2.48</v>
      </c>
      <c r="F27" s="13">
        <v>2.06</v>
      </c>
      <c r="G27" s="13">
        <v>1.72</v>
      </c>
    </row>
    <row r="28" spans="1:15" x14ac:dyDescent="0.25">
      <c r="A28" s="13">
        <v>26</v>
      </c>
      <c r="B28" s="13">
        <v>4.5</v>
      </c>
      <c r="C28" s="13">
        <v>4.18</v>
      </c>
      <c r="D28" s="13">
        <v>3.95</v>
      </c>
      <c r="E28" s="13">
        <v>3.74</v>
      </c>
      <c r="F28" s="13">
        <v>3.5</v>
      </c>
      <c r="G28" s="13">
        <v>3.23</v>
      </c>
    </row>
    <row r="29" spans="1:15" x14ac:dyDescent="0.25">
      <c r="A29" s="13">
        <v>27</v>
      </c>
      <c r="B29" s="13">
        <v>1.5</v>
      </c>
      <c r="C29" s="13">
        <v>1.35</v>
      </c>
      <c r="D29" s="13">
        <v>1.25</v>
      </c>
      <c r="E29" s="13">
        <v>1.19</v>
      </c>
      <c r="F29" s="13">
        <v>1.1599999999999999</v>
      </c>
      <c r="G29" s="13">
        <v>1.1399999999999999</v>
      </c>
    </row>
    <row r="30" spans="1:15" x14ac:dyDescent="0.25">
      <c r="A30" s="13">
        <v>28</v>
      </c>
      <c r="B30" s="13">
        <v>2.5</v>
      </c>
      <c r="C30" s="13">
        <v>2.08</v>
      </c>
      <c r="D30" s="13">
        <v>1.73</v>
      </c>
      <c r="E30" s="13">
        <v>1.49</v>
      </c>
      <c r="F30" s="13">
        <v>1.34</v>
      </c>
      <c r="G30" s="13">
        <v>1.25</v>
      </c>
    </row>
    <row r="31" spans="1:15" x14ac:dyDescent="0.25">
      <c r="A31" s="13">
        <v>29</v>
      </c>
      <c r="B31" s="13">
        <v>3.5</v>
      </c>
      <c r="C31" s="13">
        <v>3.22</v>
      </c>
      <c r="D31" s="13">
        <v>2.88</v>
      </c>
      <c r="E31" s="13">
        <v>2.48</v>
      </c>
      <c r="F31" s="13">
        <v>2.06</v>
      </c>
      <c r="G31" s="13">
        <v>1.72</v>
      </c>
    </row>
    <row r="32" spans="1:15" x14ac:dyDescent="0.25">
      <c r="A32" s="13">
        <v>30</v>
      </c>
      <c r="B32" s="13">
        <v>1.5</v>
      </c>
      <c r="C32" s="13">
        <v>1.35</v>
      </c>
      <c r="D32" s="13">
        <v>1.25</v>
      </c>
      <c r="E32" s="13">
        <v>1.19</v>
      </c>
      <c r="F32" s="13">
        <v>1.1599999999999999</v>
      </c>
      <c r="G32" s="13">
        <v>1.1399999999999999</v>
      </c>
    </row>
  </sheetData>
  <mergeCells count="2">
    <mergeCell ref="B1:G1"/>
    <mergeCell ref="A1:A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I47" sqref="I47"/>
    </sheetView>
  </sheetViews>
  <sheetFormatPr defaultRowHeight="15" x14ac:dyDescent="0.25"/>
  <cols>
    <col min="5" max="5" width="9.140625" style="14"/>
  </cols>
  <sheetData>
    <row r="1" spans="1:15" x14ac:dyDescent="0.25">
      <c r="A1" s="15" t="s">
        <v>3</v>
      </c>
      <c r="B1" s="15" t="s">
        <v>0</v>
      </c>
      <c r="C1" s="15" t="s">
        <v>1</v>
      </c>
      <c r="D1" s="15" t="s">
        <v>2</v>
      </c>
      <c r="E1" s="24" t="s">
        <v>5</v>
      </c>
      <c r="G1" t="s">
        <v>18</v>
      </c>
    </row>
    <row r="2" spans="1:15" ht="15.75" thickBot="1" x14ac:dyDescent="0.3">
      <c r="A2" s="17">
        <v>1</v>
      </c>
      <c r="B2" s="18">
        <v>7.0000000000000007E-2</v>
      </c>
      <c r="C2" s="19">
        <v>128</v>
      </c>
      <c r="D2" s="19">
        <v>89</v>
      </c>
      <c r="E2" s="16">
        <v>3.3499999999999996</v>
      </c>
    </row>
    <row r="3" spans="1:15" x14ac:dyDescent="0.25">
      <c r="A3" s="17">
        <v>2</v>
      </c>
      <c r="B3" s="20">
        <v>0.15</v>
      </c>
      <c r="C3" s="21">
        <v>149</v>
      </c>
      <c r="D3" s="21">
        <v>89</v>
      </c>
      <c r="E3" s="16">
        <v>2.9000000000000004</v>
      </c>
      <c r="G3" s="39" t="s">
        <v>19</v>
      </c>
      <c r="H3" s="39"/>
    </row>
    <row r="4" spans="1:15" x14ac:dyDescent="0.25">
      <c r="A4" s="17">
        <v>3</v>
      </c>
      <c r="B4" s="18">
        <v>0.18</v>
      </c>
      <c r="C4" s="19">
        <v>161</v>
      </c>
      <c r="D4" s="19">
        <v>100</v>
      </c>
      <c r="E4" s="16">
        <v>3.1416666666666671</v>
      </c>
      <c r="G4" s="36" t="s">
        <v>20</v>
      </c>
      <c r="H4" s="36">
        <v>0.92215946201037402</v>
      </c>
    </row>
    <row r="5" spans="1:15" x14ac:dyDescent="0.25">
      <c r="A5" s="17">
        <v>4</v>
      </c>
      <c r="B5" s="18">
        <v>0.3</v>
      </c>
      <c r="C5" s="19">
        <v>202</v>
      </c>
      <c r="D5" s="19">
        <v>72</v>
      </c>
      <c r="E5" s="16">
        <v>2.6166666666666667</v>
      </c>
      <c r="G5" s="36" t="s">
        <v>21</v>
      </c>
      <c r="H5" s="36">
        <v>0.8503780733752625</v>
      </c>
    </row>
    <row r="6" spans="1:15" x14ac:dyDescent="0.25">
      <c r="A6" s="17">
        <v>5</v>
      </c>
      <c r="B6" s="18">
        <v>0.4</v>
      </c>
      <c r="C6" s="19">
        <v>218</v>
      </c>
      <c r="D6" s="19">
        <v>62</v>
      </c>
      <c r="E6" s="16">
        <v>2</v>
      </c>
      <c r="G6" s="40" t="s">
        <v>22</v>
      </c>
      <c r="H6" s="40">
        <v>0.83086216990247064</v>
      </c>
    </row>
    <row r="7" spans="1:15" x14ac:dyDescent="0.25">
      <c r="A7" s="17">
        <v>6</v>
      </c>
      <c r="B7" s="18">
        <v>0.49</v>
      </c>
      <c r="C7" s="19">
        <v>261</v>
      </c>
      <c r="D7" s="19">
        <v>52</v>
      </c>
      <c r="E7" s="16">
        <v>2.0333333333333332</v>
      </c>
      <c r="G7" s="36" t="s">
        <v>23</v>
      </c>
      <c r="H7" s="36">
        <v>0.24647482465395976</v>
      </c>
    </row>
    <row r="8" spans="1:15" ht="15.75" thickBot="1" x14ac:dyDescent="0.3">
      <c r="A8" s="17">
        <v>7</v>
      </c>
      <c r="B8" s="18">
        <v>0.12</v>
      </c>
      <c r="C8" s="19">
        <v>59</v>
      </c>
      <c r="D8" s="19">
        <v>100</v>
      </c>
      <c r="E8" s="16">
        <v>3.4749999999999996</v>
      </c>
      <c r="G8" s="37" t="s">
        <v>24</v>
      </c>
      <c r="H8" s="37">
        <v>27</v>
      </c>
    </row>
    <row r="9" spans="1:15" x14ac:dyDescent="0.25">
      <c r="A9" s="17">
        <v>8</v>
      </c>
      <c r="B9" s="18">
        <v>0.12</v>
      </c>
      <c r="C9" s="19">
        <v>65</v>
      </c>
      <c r="D9" s="19">
        <v>96</v>
      </c>
      <c r="E9" s="16">
        <v>3.4499999999999997</v>
      </c>
    </row>
    <row r="10" spans="1:15" ht="15.75" thickBot="1" x14ac:dyDescent="0.3">
      <c r="A10" s="17">
        <v>9</v>
      </c>
      <c r="B10" s="22">
        <v>0.12</v>
      </c>
      <c r="C10" s="22">
        <v>70</v>
      </c>
      <c r="D10" s="22">
        <v>86</v>
      </c>
      <c r="E10" s="16">
        <v>3.4083333333333332</v>
      </c>
      <c r="G10" t="s">
        <v>25</v>
      </c>
    </row>
    <row r="11" spans="1:15" x14ac:dyDescent="0.25">
      <c r="A11" s="17">
        <v>10</v>
      </c>
      <c r="B11" s="18">
        <v>0.11</v>
      </c>
      <c r="C11" s="19">
        <v>77</v>
      </c>
      <c r="D11" s="19">
        <v>97</v>
      </c>
      <c r="E11" s="16">
        <v>3.0833333333333335</v>
      </c>
      <c r="G11" s="38"/>
      <c r="H11" s="38" t="s">
        <v>30</v>
      </c>
      <c r="I11" s="38" t="s">
        <v>31</v>
      </c>
      <c r="J11" s="38" t="s">
        <v>32</v>
      </c>
      <c r="K11" s="38" t="s">
        <v>33</v>
      </c>
      <c r="L11" s="38" t="s">
        <v>34</v>
      </c>
    </row>
    <row r="12" spans="1:15" x14ac:dyDescent="0.25">
      <c r="A12" s="17">
        <v>11</v>
      </c>
      <c r="B12" s="22">
        <v>0.1</v>
      </c>
      <c r="C12" s="22">
        <v>85</v>
      </c>
      <c r="D12" s="22">
        <v>83</v>
      </c>
      <c r="E12" s="16">
        <v>3.0833333333333335</v>
      </c>
      <c r="G12" s="36" t="s">
        <v>26</v>
      </c>
      <c r="H12" s="36">
        <v>3</v>
      </c>
      <c r="I12" s="36">
        <v>7.9412666616343577</v>
      </c>
      <c r="J12" s="36">
        <v>2.6470888872114524</v>
      </c>
      <c r="K12" s="36">
        <v>43.573594968883668</v>
      </c>
      <c r="L12" s="36">
        <v>1.1935647432637046E-9</v>
      </c>
    </row>
    <row r="13" spans="1:15" x14ac:dyDescent="0.25">
      <c r="A13" s="17">
        <v>12</v>
      </c>
      <c r="B13" s="20">
        <v>0.13</v>
      </c>
      <c r="C13" s="21">
        <v>91</v>
      </c>
      <c r="D13" s="21">
        <v>95</v>
      </c>
      <c r="E13" s="16">
        <v>3.1583333333333332</v>
      </c>
      <c r="G13" s="36" t="s">
        <v>27</v>
      </c>
      <c r="H13" s="36">
        <v>23</v>
      </c>
      <c r="I13" s="36">
        <v>1.3972463013286047</v>
      </c>
      <c r="J13" s="36">
        <v>6.0749839188200205E-2</v>
      </c>
      <c r="K13" s="36"/>
      <c r="L13" s="36"/>
    </row>
    <row r="14" spans="1:15" ht="15.75" thickBot="1" x14ac:dyDescent="0.3">
      <c r="A14" s="17">
        <v>13</v>
      </c>
      <c r="B14" s="18">
        <v>0.09</v>
      </c>
      <c r="C14" s="19">
        <v>114</v>
      </c>
      <c r="D14" s="19">
        <v>90</v>
      </c>
      <c r="E14" s="16">
        <v>2.8333333333333335</v>
      </c>
      <c r="G14" s="37" t="s">
        <v>28</v>
      </c>
      <c r="H14" s="37">
        <v>26</v>
      </c>
      <c r="I14" s="37">
        <v>9.3385129629629624</v>
      </c>
      <c r="J14" s="37"/>
      <c r="K14" s="37"/>
      <c r="L14" s="37"/>
    </row>
    <row r="15" spans="1:15" ht="15.75" thickBot="1" x14ac:dyDescent="0.3">
      <c r="A15" s="17">
        <v>14</v>
      </c>
      <c r="B15" s="20">
        <v>7.0000000000000007E-2</v>
      </c>
      <c r="C15" s="21">
        <v>128</v>
      </c>
      <c r="D15" s="21">
        <v>89</v>
      </c>
      <c r="E15" s="16">
        <v>3.3</v>
      </c>
    </row>
    <row r="16" spans="1:15" x14ac:dyDescent="0.25">
      <c r="A16" s="17">
        <v>15</v>
      </c>
      <c r="B16" s="20">
        <v>0.25</v>
      </c>
      <c r="C16" s="21">
        <v>151</v>
      </c>
      <c r="D16" s="21">
        <v>57</v>
      </c>
      <c r="E16" s="16">
        <v>2.3416666666666668</v>
      </c>
      <c r="G16" s="38"/>
      <c r="H16" s="38" t="s">
        <v>35</v>
      </c>
      <c r="I16" s="38" t="s">
        <v>23</v>
      </c>
      <c r="J16" s="38" t="s">
        <v>36</v>
      </c>
      <c r="K16" s="43" t="s">
        <v>37</v>
      </c>
      <c r="L16" s="38" t="s">
        <v>38</v>
      </c>
      <c r="M16" s="38" t="s">
        <v>39</v>
      </c>
      <c r="N16" s="38" t="s">
        <v>40</v>
      </c>
      <c r="O16" s="38" t="s">
        <v>41</v>
      </c>
    </row>
    <row r="17" spans="1:15" x14ac:dyDescent="0.25">
      <c r="A17" s="17">
        <v>16</v>
      </c>
      <c r="B17" s="22">
        <v>0.15</v>
      </c>
      <c r="C17" s="22">
        <v>139</v>
      </c>
      <c r="D17" s="22">
        <v>83</v>
      </c>
      <c r="E17" s="16">
        <v>2.6333333333333333</v>
      </c>
      <c r="G17" s="36" t="s">
        <v>29</v>
      </c>
      <c r="H17" s="36">
        <v>2.8039653970662797</v>
      </c>
      <c r="I17" s="36">
        <v>0.38556066555672125</v>
      </c>
      <c r="J17" s="36">
        <v>7.2724363441420037</v>
      </c>
      <c r="K17" s="40">
        <v>2.1151789057623776E-7</v>
      </c>
      <c r="L17" s="36">
        <v>2.0063723919841348</v>
      </c>
      <c r="M17" s="36">
        <v>3.6015584021484246</v>
      </c>
      <c r="N17" s="36">
        <v>2.0063723919841348</v>
      </c>
      <c r="O17" s="36">
        <v>3.6015584021484246</v>
      </c>
    </row>
    <row r="18" spans="1:15" x14ac:dyDescent="0.25">
      <c r="A18" s="17">
        <v>17</v>
      </c>
      <c r="B18" s="22">
        <v>0.13</v>
      </c>
      <c r="C18" s="22">
        <v>172</v>
      </c>
      <c r="D18" s="22">
        <v>85</v>
      </c>
      <c r="E18" s="16">
        <v>3.125</v>
      </c>
      <c r="G18" s="44" t="s">
        <v>0</v>
      </c>
      <c r="H18" s="44">
        <v>-0.87965784132060787</v>
      </c>
      <c r="I18" s="44">
        <v>0.65857581099386986</v>
      </c>
      <c r="J18" s="44">
        <v>-1.3356971614142625</v>
      </c>
      <c r="K18" s="45">
        <v>0.19471632529631072</v>
      </c>
      <c r="L18" s="44">
        <v>-2.242025704770974</v>
      </c>
      <c r="M18" s="44">
        <v>0.48271002212975833</v>
      </c>
      <c r="N18" s="44">
        <v>-2.242025704770974</v>
      </c>
      <c r="O18" s="44">
        <v>0.48271002212975833</v>
      </c>
    </row>
    <row r="19" spans="1:15" x14ac:dyDescent="0.25">
      <c r="A19" s="17">
        <v>18</v>
      </c>
      <c r="B19" s="20">
        <v>0.24</v>
      </c>
      <c r="C19" s="21">
        <v>322</v>
      </c>
      <c r="D19" s="21">
        <v>76</v>
      </c>
      <c r="E19" s="16">
        <v>2.3583333333333329</v>
      </c>
      <c r="G19" s="36" t="s">
        <v>1</v>
      </c>
      <c r="H19" s="36">
        <v>-4.3676519999960922E-3</v>
      </c>
      <c r="I19" s="36">
        <v>7.5778883602468971E-4</v>
      </c>
      <c r="J19" s="36">
        <v>-5.7636795270150811</v>
      </c>
      <c r="K19" s="40">
        <v>7.1677522791691258E-6</v>
      </c>
      <c r="L19" s="36">
        <v>-5.9352576427291592E-3</v>
      </c>
      <c r="M19" s="36">
        <v>-2.8000463572630252E-3</v>
      </c>
      <c r="N19" s="36">
        <v>-5.9352576427291592E-3</v>
      </c>
      <c r="O19" s="36">
        <v>-2.8000463572630252E-3</v>
      </c>
    </row>
    <row r="20" spans="1:15" ht="15.75" thickBot="1" x14ac:dyDescent="0.3">
      <c r="A20" s="17">
        <v>19</v>
      </c>
      <c r="B20" s="22">
        <v>0.23</v>
      </c>
      <c r="C20" s="22">
        <v>245</v>
      </c>
      <c r="D20" s="22">
        <v>62</v>
      </c>
      <c r="E20" s="16">
        <v>1.7666666666666664</v>
      </c>
      <c r="G20" s="37" t="s">
        <v>2</v>
      </c>
      <c r="H20" s="37">
        <v>1.0123877647072158E-2</v>
      </c>
      <c r="I20" s="37">
        <v>3.5854091467388415E-3</v>
      </c>
      <c r="J20" s="37">
        <v>2.8236324594308773</v>
      </c>
      <c r="K20" s="41">
        <v>9.6318433953716306E-3</v>
      </c>
      <c r="L20" s="37">
        <v>2.7068937292047844E-3</v>
      </c>
      <c r="M20" s="37">
        <v>1.7540861564939531E-2</v>
      </c>
      <c r="N20" s="37">
        <v>2.7068937292047844E-3</v>
      </c>
      <c r="O20" s="37">
        <v>1.7540861564939531E-2</v>
      </c>
    </row>
    <row r="21" spans="1:15" x14ac:dyDescent="0.25">
      <c r="A21" s="17">
        <v>20</v>
      </c>
      <c r="B21" s="23">
        <v>0.18</v>
      </c>
      <c r="C21" s="23">
        <v>207</v>
      </c>
      <c r="D21" s="23">
        <v>70</v>
      </c>
      <c r="E21" s="16">
        <v>2.5016666666666665</v>
      </c>
    </row>
    <row r="22" spans="1:15" x14ac:dyDescent="0.25">
      <c r="A22" s="17">
        <v>21</v>
      </c>
      <c r="B22" s="23">
        <v>0.15</v>
      </c>
      <c r="C22" s="23">
        <v>108</v>
      </c>
      <c r="D22" s="23">
        <v>31</v>
      </c>
      <c r="E22" s="16">
        <v>2.7833333333333332</v>
      </c>
    </row>
    <row r="23" spans="1:15" x14ac:dyDescent="0.25">
      <c r="A23" s="17">
        <v>22</v>
      </c>
      <c r="B23" s="22">
        <v>0.33</v>
      </c>
      <c r="C23" s="22">
        <v>390</v>
      </c>
      <c r="D23" s="22">
        <v>39</v>
      </c>
      <c r="E23" s="16">
        <v>0.95000000000000007</v>
      </c>
      <c r="G23" t="s">
        <v>18</v>
      </c>
    </row>
    <row r="24" spans="1:15" ht="15.75" thickBot="1" x14ac:dyDescent="0.3">
      <c r="A24" s="17">
        <v>23</v>
      </c>
      <c r="B24" s="22">
        <v>0.09</v>
      </c>
      <c r="C24" s="22">
        <v>213</v>
      </c>
      <c r="D24" s="22">
        <v>78</v>
      </c>
      <c r="E24" s="16">
        <v>2.7166666666666668</v>
      </c>
    </row>
    <row r="25" spans="1:15" x14ac:dyDescent="0.25">
      <c r="A25" s="17">
        <v>24</v>
      </c>
      <c r="B25" s="22">
        <v>0.23</v>
      </c>
      <c r="C25" s="22">
        <v>199</v>
      </c>
      <c r="D25" s="22">
        <v>74</v>
      </c>
      <c r="E25" s="16">
        <v>2.0833333333333335</v>
      </c>
      <c r="G25" s="39" t="s">
        <v>19</v>
      </c>
      <c r="H25" s="39"/>
    </row>
    <row r="26" spans="1:15" x14ac:dyDescent="0.25">
      <c r="A26" s="17">
        <v>25</v>
      </c>
      <c r="B26" s="23">
        <v>0.17</v>
      </c>
      <c r="C26" s="23">
        <v>302</v>
      </c>
      <c r="D26" s="23">
        <v>81</v>
      </c>
      <c r="E26" s="16">
        <v>2.125</v>
      </c>
      <c r="G26" s="36" t="s">
        <v>20</v>
      </c>
      <c r="H26" s="36">
        <v>0.91584499275468845</v>
      </c>
    </row>
    <row r="27" spans="1:15" x14ac:dyDescent="0.25">
      <c r="A27" s="17">
        <v>26</v>
      </c>
      <c r="B27" s="23">
        <v>0.25</v>
      </c>
      <c r="C27" s="23">
        <v>119</v>
      </c>
      <c r="D27" s="23">
        <v>83</v>
      </c>
      <c r="E27" s="16">
        <v>2.9666666666666668</v>
      </c>
      <c r="G27" s="36" t="s">
        <v>21</v>
      </c>
      <c r="H27" s="36">
        <v>0.83877205075383543</v>
      </c>
    </row>
    <row r="28" spans="1:15" x14ac:dyDescent="0.25">
      <c r="A28" s="17">
        <v>27</v>
      </c>
      <c r="B28" s="22">
        <v>0.13</v>
      </c>
      <c r="C28" s="22">
        <v>167</v>
      </c>
      <c r="D28" s="22">
        <v>92</v>
      </c>
      <c r="E28" s="16">
        <v>2.6750000000000003</v>
      </c>
      <c r="G28" s="40" t="s">
        <v>22</v>
      </c>
      <c r="H28" s="40">
        <v>0.82533638831665501</v>
      </c>
    </row>
    <row r="29" spans="1:15" x14ac:dyDescent="0.25">
      <c r="G29" s="36" t="s">
        <v>23</v>
      </c>
      <c r="H29" s="36">
        <v>0.25046866853521177</v>
      </c>
    </row>
    <row r="30" spans="1:15" ht="15.75" thickBot="1" x14ac:dyDescent="0.3">
      <c r="G30" s="37" t="s">
        <v>24</v>
      </c>
      <c r="H30" s="37">
        <v>27</v>
      </c>
    </row>
    <row r="32" spans="1:15" ht="15.75" thickBot="1" x14ac:dyDescent="0.3">
      <c r="G32" t="s">
        <v>25</v>
      </c>
    </row>
    <row r="33" spans="7:15" x14ac:dyDescent="0.25">
      <c r="G33" s="38"/>
      <c r="H33" s="38" t="s">
        <v>30</v>
      </c>
      <c r="I33" s="38" t="s">
        <v>31</v>
      </c>
      <c r="J33" s="38" t="s">
        <v>32</v>
      </c>
      <c r="K33" s="38" t="s">
        <v>33</v>
      </c>
      <c r="L33" s="38" t="s">
        <v>34</v>
      </c>
    </row>
    <row r="34" spans="7:15" x14ac:dyDescent="0.25">
      <c r="G34" s="36" t="s">
        <v>26</v>
      </c>
      <c r="H34" s="36">
        <v>2</v>
      </c>
      <c r="I34" s="36">
        <v>7.83288366893572</v>
      </c>
      <c r="J34" s="36">
        <v>3.91644183446786</v>
      </c>
      <c r="K34" s="36">
        <v>62.428782702422559</v>
      </c>
      <c r="L34" s="36">
        <v>3.0852045248934357E-10</v>
      </c>
    </row>
    <row r="35" spans="7:15" x14ac:dyDescent="0.25">
      <c r="G35" s="36" t="s">
        <v>27</v>
      </c>
      <c r="H35" s="36">
        <v>24</v>
      </c>
      <c r="I35" s="36">
        <v>1.5056292940272429</v>
      </c>
      <c r="J35" s="36">
        <v>6.2734553917801791E-2</v>
      </c>
      <c r="K35" s="36"/>
      <c r="L35" s="36"/>
    </row>
    <row r="36" spans="7:15" ht="15.75" thickBot="1" x14ac:dyDescent="0.3">
      <c r="G36" s="37" t="s">
        <v>28</v>
      </c>
      <c r="H36" s="37">
        <v>26</v>
      </c>
      <c r="I36" s="37">
        <v>9.3385129629629624</v>
      </c>
      <c r="J36" s="37"/>
      <c r="K36" s="37"/>
      <c r="L36" s="37"/>
    </row>
    <row r="37" spans="7:15" ht="15.75" thickBot="1" x14ac:dyDescent="0.3"/>
    <row r="38" spans="7:15" x14ac:dyDescent="0.25">
      <c r="G38" s="38"/>
      <c r="H38" s="38" t="s">
        <v>35</v>
      </c>
      <c r="I38" s="38" t="s">
        <v>23</v>
      </c>
      <c r="J38" s="38" t="s">
        <v>36</v>
      </c>
      <c r="K38" s="43" t="s">
        <v>37</v>
      </c>
      <c r="L38" s="38" t="s">
        <v>38</v>
      </c>
      <c r="M38" s="38" t="s">
        <v>39</v>
      </c>
      <c r="N38" s="38" t="s">
        <v>40</v>
      </c>
      <c r="O38" s="38" t="s">
        <v>41</v>
      </c>
    </row>
    <row r="39" spans="7:15" x14ac:dyDescent="0.25">
      <c r="G39" s="36" t="s">
        <v>29</v>
      </c>
      <c r="H39" s="36">
        <v>2.5478930490358702</v>
      </c>
      <c r="I39" s="36">
        <v>0.3399389882869866</v>
      </c>
      <c r="J39" s="36">
        <v>7.4951480613481829</v>
      </c>
      <c r="K39" s="40">
        <v>9.8082949586856659E-8</v>
      </c>
      <c r="L39" s="36">
        <v>1.8462934600690724</v>
      </c>
      <c r="M39" s="36">
        <v>3.2494926380026681</v>
      </c>
      <c r="N39" s="36">
        <v>1.8462934600690724</v>
      </c>
      <c r="O39" s="36">
        <v>3.2494926380026681</v>
      </c>
    </row>
    <row r="40" spans="7:15" x14ac:dyDescent="0.25">
      <c r="G40" s="36" t="s">
        <v>1</v>
      </c>
      <c r="H40" s="36">
        <v>-4.7761085189914317E-3</v>
      </c>
      <c r="I40" s="36">
        <v>7.045819483665806E-4</v>
      </c>
      <c r="J40" s="36">
        <v>-6.7786416187127649</v>
      </c>
      <c r="K40" s="40">
        <v>5.1914935387898856E-7</v>
      </c>
      <c r="L40" s="36">
        <v>-6.2302941887742887E-3</v>
      </c>
      <c r="M40" s="36">
        <v>-3.3219228492085743E-3</v>
      </c>
      <c r="N40" s="36">
        <v>-6.2302941887742887E-3</v>
      </c>
      <c r="O40" s="36">
        <v>-3.3219228492085743E-3</v>
      </c>
    </row>
    <row r="41" spans="7:15" ht="15.75" thickBot="1" x14ac:dyDescent="0.3">
      <c r="G41" s="37" t="s">
        <v>2</v>
      </c>
      <c r="H41" s="37">
        <v>1.220273451884916E-2</v>
      </c>
      <c r="I41" s="37">
        <v>3.282327382401124E-3</v>
      </c>
      <c r="J41" s="37">
        <v>3.7177079240409232</v>
      </c>
      <c r="K41" s="41">
        <v>1.0717755506408683E-3</v>
      </c>
      <c r="L41" s="37">
        <v>5.428343755519198E-3</v>
      </c>
      <c r="M41" s="37">
        <v>1.8977125282179121E-2</v>
      </c>
      <c r="N41" s="37">
        <v>5.428343755519198E-3</v>
      </c>
      <c r="O41" s="37">
        <v>1.8977125282179121E-2</v>
      </c>
    </row>
    <row r="45" spans="7:15" x14ac:dyDescent="0.25">
      <c r="G45" s="4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Dataset1</vt:lpstr>
      <vt:lpstr>Dataset2</vt:lpstr>
      <vt:lpstr>Dataset3</vt:lpstr>
      <vt:lpstr>Dataset4</vt:lpstr>
      <vt:lpstr>Dataset5</vt:lpstr>
    </vt:vector>
  </TitlesOfParts>
  <Company>UWIT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Promothes Saha</cp:lastModifiedBy>
  <dcterms:created xsi:type="dcterms:W3CDTF">2015-10-28T16:24:49Z</dcterms:created>
  <dcterms:modified xsi:type="dcterms:W3CDTF">2018-10-25T20:10:53Z</dcterms:modified>
</cp:coreProperties>
</file>