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hap\Dropbox\Courses\1. Fall 2018 CE 45000 - Urban Transportation Planning\Fall 2018 Transport Policy and Planning\Homeworks\Homework 2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3" i="1"/>
  <c r="J2" i="1"/>
  <c r="I4" i="1" l="1"/>
  <c r="I5" i="1" l="1"/>
  <c r="I6" i="1"/>
  <c r="I7" i="1"/>
  <c r="I8" i="1"/>
  <c r="I9" i="1"/>
  <c r="I10" i="1"/>
  <c r="D6" i="1"/>
  <c r="D2" i="1"/>
  <c r="C3" i="1"/>
  <c r="C4" i="1" s="1"/>
  <c r="C5" i="1" s="1"/>
  <c r="C6" i="1" s="1"/>
  <c r="C7" i="1" s="1"/>
  <c r="C8" i="1" s="1"/>
  <c r="C9" i="1" s="1"/>
  <c r="C10" i="1" s="1"/>
  <c r="C11" i="1" s="1"/>
  <c r="D11" i="1" s="1"/>
  <c r="B4" i="1"/>
  <c r="B5" i="1" s="1"/>
  <c r="B6" i="1" s="1"/>
  <c r="B7" i="1" s="1"/>
  <c r="B8" i="1" s="1"/>
  <c r="B9" i="1" s="1"/>
  <c r="B10" i="1" s="1"/>
  <c r="B11" i="1" s="1"/>
  <c r="B3" i="1"/>
  <c r="E11" i="1" l="1"/>
  <c r="F11" i="1" s="1"/>
  <c r="G11" i="1" s="1"/>
  <c r="J11" i="1" s="1"/>
  <c r="D5" i="1"/>
  <c r="D4" i="1"/>
  <c r="E6" i="1"/>
  <c r="F6" i="1" s="1"/>
  <c r="G6" i="1" s="1"/>
  <c r="J6" i="1" s="1"/>
  <c r="D3" i="1"/>
  <c r="D10" i="1"/>
  <c r="E2" i="1"/>
  <c r="F2" i="1" s="1"/>
  <c r="G2" i="1" s="1"/>
  <c r="D9" i="1"/>
  <c r="D8" i="1"/>
  <c r="D7" i="1"/>
  <c r="F3" i="1" l="1"/>
  <c r="G3" i="1" s="1"/>
  <c r="J3" i="1" s="1"/>
  <c r="E3" i="1"/>
  <c r="F4" i="1"/>
  <c r="G4" i="1" s="1"/>
  <c r="J4" i="1" s="1"/>
  <c r="E4" i="1"/>
  <c r="F7" i="1"/>
  <c r="G7" i="1" s="1"/>
  <c r="J7" i="1" s="1"/>
  <c r="E7" i="1"/>
  <c r="F5" i="1"/>
  <c r="G5" i="1" s="1"/>
  <c r="J5" i="1" s="1"/>
  <c r="E5" i="1"/>
  <c r="E8" i="1"/>
  <c r="F8" i="1" s="1"/>
  <c r="G8" i="1" s="1"/>
  <c r="J8" i="1" s="1"/>
  <c r="E9" i="1"/>
  <c r="F9" i="1" s="1"/>
  <c r="G9" i="1" s="1"/>
  <c r="J9" i="1" s="1"/>
  <c r="F10" i="1"/>
  <c r="G10" i="1" s="1"/>
  <c r="J10" i="1" s="1"/>
  <c r="E10" i="1"/>
  <c r="J12" i="1" l="1"/>
</calcChain>
</file>

<file path=xl/sharedStrings.xml><?xml version="1.0" encoding="utf-8"?>
<sst xmlns="http://schemas.openxmlformats.org/spreadsheetml/2006/main" count="19" uniqueCount="18">
  <si>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</si>
  <si>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</si>
  <si>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</si>
  <si>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</si>
  <si>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</si>
  <si>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</si>
  <si>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</si>
  <si>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</si>
  <si>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</si>
  <si>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</si>
  <si>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Major AADT</t>
  </si>
  <si>
    <t>Minor AADT</t>
  </si>
  <si>
    <t>Nexpected with roundabout</t>
  </si>
  <si>
    <t>Nexpected without roundbaout</t>
  </si>
  <si>
    <t>Difference</t>
  </si>
  <si>
    <t>Benefits</t>
  </si>
  <si>
    <t>Year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</si>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</sst>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</numFmts>
  <fonts count="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166" fontId="0" fillId="0" borderId="0" xfId="2" applyNumberFormat="1" applyFont="1"/>
    <xf numFmtId="166" fontId="0" fillId="0" borderId="0" xfId="0" applyNumberFormat="1"/>
    <xf numFmtId="1" fontId="0" fillId="0" borderId="0" xfId="2" applyNumberFormat="1" applyFont="1"/>
    <xf numFmtId="166" fontId="2" fillId="0" borderId="0" xfId="0" applyNumberFormat="1" applyFont="1"/>
    <xf numFmtId="0" fontId="2" fillId="0" borderId="1" xfId="0" applyFont="1" applyBorder="1"/>
    <xf numFmtId="44" fontId="0" fillId="0" borderId="0" xfId="0" applyNumberFormat="1"/>
    <xf numFmtId="1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H23" sqref="H23"/>
    </sheetView>
  </sheetViews>
  <sheetFormatPr defaultRowHeight="15.75" x14ac:dyDescent="0.25"/>
  <cols>
    <col min="2" max="2" width="11.375" bestFit="1" customWidth="1"/>
    <col min="3" max="3" width="11.25" bestFit="1" customWidth="1"/>
    <col min="4" max="4" width="24.75" bestFit="1" customWidth="1"/>
    <col min="5" max="5" width="22.375" bestFit="1" customWidth="1"/>
    <col min="7" max="7" width="12.125" bestFit="1" customWidth="1"/>
    <col min="8" max="8" width="12.125" customWidth="1"/>
    <col min="9" max="9" width="9.625" bestFit="1" customWidth="1"/>
    <col min="10" max="10" width="13.75" bestFit="1" customWidth="1"/>
    <col min="12" max="12" width="13.625" customWidth="1"/>
    <col min="13" max="13" width="16.5" bestFit="1" customWidth="1"/>
    <col min="14" max="14" width="16.5" style="10" bestFit="1" customWidth="1"/>
  </cols>
  <sheetData>
    <row r="1" spans="1:12" x14ac:dyDescent="0.25">
      <c r="A1" s="8"/>
      <c r="B1" s="8" t="s">
        <v>10</v>
      </c>
      <c r="C1" s="8" t="s">
        <v>11</v>
      </c>
      <c r="D1" s="8" t="s">
        <v>13</v>
      </c>
      <c r="E1" s="8" t="s">
        <v>12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15</v>
      </c>
    </row>
    <row r="2" spans="1:12" x14ac:dyDescent="0.25">
      <c r="A2" t="s">
        <v>0</v>
      </c>
      <c r="B2" s="3">
        <v>23553</v>
      </c>
      <c r="C2" s="3">
        <v>1650</v>
      </c>
      <c r="D2" s="1">
        <f>EXP(-10.008+0.848*LN(B2)+0.448*LN(C2))</f>
        <v>6.3461281380405854</v>
      </c>
      <c r="E2" s="1">
        <f>D2*0.56</f>
        <v>3.5538317573027283</v>
      </c>
      <c r="F2" s="1">
        <f>D2-E2</f>
        <v>2.7922963807378571</v>
      </c>
      <c r="G2" s="4">
        <f>F2*0.7*158200+F2*0.3*7400</f>
        <v>315417.79916814831</v>
      </c>
      <c r="H2" s="6">
        <v>1</v>
      </c>
      <c r="I2">
        <v>1</v>
      </c>
      <c r="J2" s="9">
        <f>G2*I2</f>
        <v>315417.79916814831</v>
      </c>
      <c r="L2" s="1"/>
    </row>
    <row r="3" spans="1:12" x14ac:dyDescent="0.25">
      <c r="A3" t="s">
        <v>1</v>
      </c>
      <c r="B3" s="3">
        <f>B2*1.015</f>
        <v>23906.294999999998</v>
      </c>
      <c r="C3" s="3">
        <f>C2*1.015</f>
        <v>1674.7499999999998</v>
      </c>
      <c r="D3" s="1">
        <f t="shared" ref="D3:D11" si="0">EXP(-10.008+0.848*LN(B3)+0.448*LN(C3))</f>
        <v>6.4697697896850883</v>
      </c>
      <c r="E3" s="1">
        <f t="shared" ref="E3:E11" si="1">D3*0.56</f>
        <v>3.6230710822236496</v>
      </c>
      <c r="F3" s="1">
        <f t="shared" ref="F3:F11" si="2">D3-E3</f>
        <v>2.8466987074614387</v>
      </c>
      <c r="G3" s="4">
        <f t="shared" ref="G3:G11" si="3">F3*0.7*158200+F3*0.3*7400</f>
        <v>321563.08599484409</v>
      </c>
      <c r="H3" s="6">
        <v>2</v>
      </c>
      <c r="I3" s="2">
        <f>((1.04)^H3-1)/(0.04*1.04^H3)</f>
        <v>1.8860946745562155</v>
      </c>
      <c r="J3" s="5">
        <f t="shared" ref="J3:J11" si="4">G3*I3</f>
        <v>606498.42402873782</v>
      </c>
      <c r="L3" s="1"/>
    </row>
    <row r="4" spans="1:12" x14ac:dyDescent="0.25">
      <c r="A4" t="s">
        <v>2</v>
      </c>
      <c r="B4" s="3">
        <f t="shared" ref="B4:B11" si="5">B3*1.015</f>
        <v>24264.889424999998</v>
      </c>
      <c r="C4" s="3">
        <f t="shared" ref="C4:C11" si="6">C3*1.015</f>
        <v>1699.8712499999997</v>
      </c>
      <c r="D4" s="1">
        <f t="shared" si="0"/>
        <v>6.5958203523520167</v>
      </c>
      <c r="E4" s="1">
        <f t="shared" si="1"/>
        <v>3.6936593973171297</v>
      </c>
      <c r="F4" s="1">
        <f t="shared" si="2"/>
        <v>2.902160955034887</v>
      </c>
      <c r="G4" s="4">
        <f t="shared" si="3"/>
        <v>327828.10148074082</v>
      </c>
      <c r="H4" s="6">
        <v>3</v>
      </c>
      <c r="I4" s="2">
        <f>((1.04)^H4-1)/(0.04*1.04^H4)</f>
        <v>2.7750910332271297</v>
      </c>
      <c r="J4" s="5">
        <f t="shared" si="4"/>
        <v>909752.82485907734</v>
      </c>
      <c r="L4" s="1"/>
    </row>
    <row r="5" spans="1:12" x14ac:dyDescent="0.25">
      <c r="A5" t="s">
        <v>3</v>
      </c>
      <c r="B5" s="3">
        <f t="shared" si="5"/>
        <v>24628.862766374994</v>
      </c>
      <c r="C5" s="3">
        <f t="shared" si="6"/>
        <v>1725.3693187499996</v>
      </c>
      <c r="D5" s="1">
        <f t="shared" si="0"/>
        <v>6.7243267588689051</v>
      </c>
      <c r="E5" s="1">
        <f t="shared" si="1"/>
        <v>3.765622984966587</v>
      </c>
      <c r="F5" s="1">
        <f t="shared" si="2"/>
        <v>2.9587037739023181</v>
      </c>
      <c r="G5" s="4">
        <f t="shared" si="3"/>
        <v>334215.17830000585</v>
      </c>
      <c r="H5" s="6">
        <v>4</v>
      </c>
      <c r="I5" s="2">
        <f t="shared" ref="I5:I10" si="7">((1.04)^H5-1)/(0.04*1.04^H5)</f>
        <v>3.6298952242568578</v>
      </c>
      <c r="J5" s="5">
        <f t="shared" si="4"/>
        <v>1213166.0795853455</v>
      </c>
      <c r="L5" s="1"/>
    </row>
    <row r="6" spans="1:12" x14ac:dyDescent="0.25">
      <c r="A6" t="s">
        <v>4</v>
      </c>
      <c r="B6" s="3">
        <f t="shared" si="5"/>
        <v>24998.295707870617</v>
      </c>
      <c r="C6" s="3">
        <f t="shared" si="6"/>
        <v>1751.2498585312494</v>
      </c>
      <c r="D6" s="1">
        <f t="shared" si="0"/>
        <v>6.8553368564558372</v>
      </c>
      <c r="E6" s="1">
        <f t="shared" si="1"/>
        <v>3.8389886396152693</v>
      </c>
      <c r="F6" s="1">
        <f t="shared" si="2"/>
        <v>3.016348216840568</v>
      </c>
      <c r="G6" s="4">
        <f t="shared" si="3"/>
        <v>340726.6945743105</v>
      </c>
      <c r="H6" s="6">
        <v>5</v>
      </c>
      <c r="I6" s="2">
        <f t="shared" si="7"/>
        <v>4.4518223310162108</v>
      </c>
      <c r="J6" s="5">
        <f t="shared" si="4"/>
        <v>1516854.7076792554</v>
      </c>
      <c r="L6" s="1"/>
    </row>
    <row r="7" spans="1:12" x14ac:dyDescent="0.25">
      <c r="A7" t="s">
        <v>5</v>
      </c>
      <c r="B7" s="3">
        <f t="shared" si="5"/>
        <v>25373.270143488673</v>
      </c>
      <c r="C7" s="3">
        <f t="shared" si="6"/>
        <v>1777.5186064092179</v>
      </c>
      <c r="D7" s="1">
        <f t="shared" si="0"/>
        <v>6.9888994245405938</v>
      </c>
      <c r="E7" s="1">
        <f t="shared" si="1"/>
        <v>3.9137836777427331</v>
      </c>
      <c r="F7" s="1">
        <f t="shared" si="2"/>
        <v>3.0751157467978607</v>
      </c>
      <c r="G7" s="4">
        <f t="shared" si="3"/>
        <v>347365.0747582863</v>
      </c>
      <c r="H7" s="6">
        <v>6</v>
      </c>
      <c r="I7" s="2">
        <f t="shared" si="7"/>
        <v>5.2421368567463569</v>
      </c>
      <c r="J7" s="5">
        <f t="shared" si="4"/>
        <v>1820935.2611368662</v>
      </c>
      <c r="L7" s="1"/>
    </row>
    <row r="8" spans="1:12" x14ac:dyDescent="0.25">
      <c r="A8" t="s">
        <v>6</v>
      </c>
      <c r="B8" s="3">
        <f t="shared" si="5"/>
        <v>25753.869195641</v>
      </c>
      <c r="C8" s="3">
        <f t="shared" si="6"/>
        <v>1804.181385505356</v>
      </c>
      <c r="D8" s="1">
        <f t="shared" si="0"/>
        <v>7.1250641929208136</v>
      </c>
      <c r="E8" s="1">
        <f t="shared" si="1"/>
        <v>3.990035948035656</v>
      </c>
      <c r="F8" s="1">
        <f t="shared" si="2"/>
        <v>3.1350282448851576</v>
      </c>
      <c r="G8" s="4">
        <f t="shared" si="3"/>
        <v>354132.79054222733</v>
      </c>
      <c r="H8" s="6">
        <v>7</v>
      </c>
      <c r="I8" s="2">
        <f t="shared" si="7"/>
        <v>6.0020546699484187</v>
      </c>
      <c r="J8" s="5">
        <f t="shared" si="4"/>
        <v>2125524.3692558408</v>
      </c>
      <c r="L8" s="1"/>
    </row>
    <row r="9" spans="1:12" x14ac:dyDescent="0.25">
      <c r="A9" t="s">
        <v>7</v>
      </c>
      <c r="B9" s="3">
        <f t="shared" si="5"/>
        <v>26140.177233575614</v>
      </c>
      <c r="C9" s="3">
        <f t="shared" si="6"/>
        <v>1831.2441062879361</v>
      </c>
      <c r="D9" s="1">
        <f t="shared" si="0"/>
        <v>7.2638818602800983</v>
      </c>
      <c r="E9" s="1">
        <f t="shared" si="1"/>
        <v>4.0677738417568552</v>
      </c>
      <c r="F9" s="1">
        <f t="shared" si="2"/>
        <v>3.1961080185232431</v>
      </c>
      <c r="G9" s="4">
        <f t="shared" si="3"/>
        <v>361032.36177238548</v>
      </c>
      <c r="H9" s="6">
        <v>8</v>
      </c>
      <c r="I9" s="2">
        <f t="shared" si="7"/>
        <v>6.7327448749504057</v>
      </c>
      <c r="J9" s="5">
        <f t="shared" si="4"/>
        <v>2430738.7834142693</v>
      </c>
      <c r="L9" s="1"/>
    </row>
    <row r="10" spans="1:12" x14ac:dyDescent="0.25">
      <c r="A10" t="s">
        <v>8</v>
      </c>
      <c r="B10" s="3">
        <f t="shared" si="5"/>
        <v>26532.279892079245</v>
      </c>
      <c r="C10" s="3">
        <f t="shared" si="6"/>
        <v>1858.7127678822551</v>
      </c>
      <c r="D10" s="1">
        <f t="shared" si="0"/>
        <v>7.4054041130647503</v>
      </c>
      <c r="E10" s="1">
        <f t="shared" si="1"/>
        <v>4.1470263033162604</v>
      </c>
      <c r="F10" s="1">
        <f t="shared" si="2"/>
        <v>3.2583778097484899</v>
      </c>
      <c r="G10" s="4">
        <f t="shared" si="3"/>
        <v>368066.35738918942</v>
      </c>
      <c r="H10" s="6">
        <v>9</v>
      </c>
      <c r="I10" s="2">
        <f t="shared" si="7"/>
        <v>7.4353316105292375</v>
      </c>
      <c r="J10" s="5">
        <f t="shared" si="4"/>
        <v>2736695.4218681916</v>
      </c>
      <c r="L10" s="1"/>
    </row>
    <row r="11" spans="1:12" x14ac:dyDescent="0.25">
      <c r="A11" t="s">
        <v>9</v>
      </c>
      <c r="B11" s="3">
        <f t="shared" si="5"/>
        <v>26930.26409046043</v>
      </c>
      <c r="C11" s="3">
        <f t="shared" si="6"/>
        <v>1886.5934594004887</v>
      </c>
      <c r="D11" s="1">
        <f t="shared" si="0"/>
        <v>7.5496836447284599</v>
      </c>
      <c r="E11" s="1">
        <f t="shared" si="1"/>
        <v>4.2278228410479377</v>
      </c>
      <c r="F11" s="1">
        <f t="shared" si="2"/>
        <v>3.3218608036805222</v>
      </c>
      <c r="G11" s="4">
        <f t="shared" si="3"/>
        <v>375237.39638375171</v>
      </c>
      <c r="H11" s="6">
        <v>10</v>
      </c>
      <c r="I11" s="2">
        <f>((1.04)^H11-1)/(0.04*1.04^H11)</f>
        <v>8.1108957793550349</v>
      </c>
      <c r="J11" s="5">
        <f t="shared" si="4"/>
        <v>3043511.4145851438</v>
      </c>
      <c r="L11" s="1"/>
    </row>
    <row r="12" spans="1:12" x14ac:dyDescent="0.25">
      <c r="J12" s="7">
        <f>SUM(J2:J11)</f>
        <v>16719095.085580874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University-Purdue University Fort Wayne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Promothes Saha</dc:creator>
  <cp:lastModifiedBy>Promothes Saha</cp:lastModifiedBy>
  <dcterms:created xsi:type="dcterms:W3CDTF">2018-09-17T19:46:18Z</dcterms:created>
  <dcterms:modified xsi:type="dcterms:W3CDTF">2018-09-27T18:07:59Z</dcterms:modified>
</cp:coreProperties>
</file>