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hap\Dropbox\Courses\1. Fall 2018 CE 45000 - Urban Transportation Planning\Fall 2018 Transport Policy and Planning\Homeworks\Homework 1\Solution\"/>
    </mc:Choice>
  </mc:AlternateContent>
  <bookViews>
    <workbookView xWindow="0" yWindow="0" windowWidth="28800" windowHeight="12285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Sheet1!$L$20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3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3" i="1"/>
  <c r="N21" i="1"/>
  <c r="T21" i="1"/>
  <c r="P4" i="1" l="1"/>
  <c r="P3" i="1"/>
  <c r="P5" i="1" l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H3" i="1" l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  <c r="E26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<sst xmlns="http://schemas.openxmlformats.org/spreadsheetml/2006/main" count="20" uniqueCount="17">
  <si>
    <t>Time</t>
  </si>
  <si>
    <t>Speed</t>
  </si>
  <si>
    <t>Cars</t>
  </si>
  <si>
    <t>Trucks</t>
  </si>
  <si>
    <t>Total</t>
  </si>
  <si>
    <t>Min speed</t>
  </si>
  <si>
    <t>Max speed</t>
  </si>
  <si>
    <t>Bin</t>
  </si>
  <si>
    <t>More</t>
  </si>
  <si>
    <t>Frequency</t>
  </si>
  <si>
    <t>Speedlist</t>
  </si>
  <si>
    <t>% Freq in Group</t>
  </si>
  <si>
    <t>Cum. %</t>
  </si>
  <si>
    <t>50% Speed</t>
  </si>
  <si>
    <t>85% Speed</t>
  </si>
  <si>
    <t>47-48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</si>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</sst>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i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9" fontId="0" fillId="0" borderId="0" xfId="1" applyFont="1"/>
    <xf numFmtId="9" fontId="0" fillId="0" borderId="0" xfId="0" applyNumberFormat="1"/>
    <xf numFmtId="0" fontId="0" fillId="0" borderId="0" xfId="0" quotePrefix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Cum. 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Sheet1!$M$3:$M$19</c:f>
              <c:numCache>
                <c:formatCode>General</c:formatCode>
                <c:ptCount val="17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21</c:v>
                </c:pt>
                <c:pt idx="4">
                  <c:v>23</c:v>
                </c:pt>
                <c:pt idx="5">
                  <c:v>25</c:v>
                </c:pt>
                <c:pt idx="6">
                  <c:v>27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  <c:pt idx="10">
                  <c:v>35</c:v>
                </c:pt>
                <c:pt idx="11">
                  <c:v>37</c:v>
                </c:pt>
                <c:pt idx="12">
                  <c:v>39</c:v>
                </c:pt>
                <c:pt idx="13">
                  <c:v>41</c:v>
                </c:pt>
                <c:pt idx="14">
                  <c:v>43</c:v>
                </c:pt>
                <c:pt idx="15">
                  <c:v>45</c:v>
                </c:pt>
                <c:pt idx="16">
                  <c:v>47</c:v>
                </c:pt>
              </c:numCache>
            </c:numRef>
          </c:xVal>
          <c:yVal>
            <c:numRef>
              <c:f>Sheet1!$P$3:$P$19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9.4339622641509441E-2</c:v>
                </c:pt>
                <c:pt idx="3">
                  <c:v>9.4339622641509441E-2</c:v>
                </c:pt>
                <c:pt idx="4">
                  <c:v>9.4339622641509441E-2</c:v>
                </c:pt>
                <c:pt idx="5">
                  <c:v>0.30188679245283023</c:v>
                </c:pt>
                <c:pt idx="6">
                  <c:v>0.77358490566037741</c:v>
                </c:pt>
                <c:pt idx="7">
                  <c:v>0.79245283018867929</c:v>
                </c:pt>
                <c:pt idx="8">
                  <c:v>0.8867924528301887</c:v>
                </c:pt>
                <c:pt idx="9">
                  <c:v>0.90566037735849059</c:v>
                </c:pt>
                <c:pt idx="10">
                  <c:v>0.92452830188679247</c:v>
                </c:pt>
                <c:pt idx="11">
                  <c:v>0.92452830188679247</c:v>
                </c:pt>
                <c:pt idx="12">
                  <c:v>0.92452830188679247</c:v>
                </c:pt>
                <c:pt idx="13">
                  <c:v>0.92452830188679247</c:v>
                </c:pt>
                <c:pt idx="14">
                  <c:v>0.94339622641509435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E2-4D59-89B8-248FF60E19BE}"/>
            </c:ext>
          </c:extLst>
        </c:ser>
        <c:ser>
          <c:idx val="1"/>
          <c:order val="1"/>
          <c:tx>
            <c:v>50% Speed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Sheet1!$U$23:$U$24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Sheet1!$V$23:$V$24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E2-4D59-89B8-248FF60E19B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Sheet1!$X$23:$X$24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Sheet1!$Y$23:$Y$24</c:f>
              <c:numCache>
                <c:formatCode>0%</c:formatCode>
                <c:ptCount val="2"/>
                <c:pt idx="0">
                  <c:v>0.85</c:v>
                </c:pt>
                <c:pt idx="1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E2-4D59-89B8-248FF60E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92456"/>
        <c:axId val="603793112"/>
      </c:scatterChart>
      <c:valAx>
        <c:axId val="6037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Speed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3793112"/>
        <c:crosses val="autoZero"/>
        <c:crossBetween val="midCat"/>
      </c:valAx>
      <c:valAx>
        <c:axId val="603793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Cum.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3792456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21</xdr:row>
      <xdr:rowOff>147637</xdr:rowOff>
    </xdr:from>
    <xdr:to>
      <xdr:col>17</xdr:col>
      <xdr:colOff>638175</xdr:colOff>
      <xdr:row>35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topLeftCell="B1" workbookViewId="0">
      <selection activeCell="O2" sqref="O2"/>
    </sheetView>
  </sheetViews>
  <sheetFormatPr defaultRowHeight="15.75" x14ac:dyDescent="0.25"/>
  <cols>
    <col min="5" max="5" width="6.5" customWidth="1"/>
    <col min="12" max="12" width="24.75" customWidth="1"/>
    <col min="15" max="15" width="13.875" bestFit="1" customWidth="1"/>
    <col min="20" max="20" width="10.125" bestFit="1" customWidth="1"/>
  </cols>
  <sheetData>
    <row r="1" spans="1:20" ht="16.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10</v>
      </c>
    </row>
    <row r="2" spans="1:20" x14ac:dyDescent="0.25">
      <c r="A2">
        <v>0</v>
      </c>
      <c r="B2">
        <v>28.3</v>
      </c>
      <c r="C2">
        <v>1</v>
      </c>
      <c r="D2">
        <v>0</v>
      </c>
      <c r="E2">
        <f>C2+D2</f>
        <v>1</v>
      </c>
      <c r="G2" t="s">
        <v>5</v>
      </c>
      <c r="H2">
        <f>MIN(B2:B25)</f>
        <v>17.5</v>
      </c>
      <c r="J2">
        <v>28.3</v>
      </c>
      <c r="L2" t="s">
        <v>16</v>
      </c>
      <c r="M2" s="4" t="s">
        <v>7</v>
      </c>
      <c r="N2" s="4" t="s">
        <v>9</v>
      </c>
      <c r="O2" t="s">
        <v>11</v>
      </c>
      <c r="P2" t="s">
        <v>12</v>
      </c>
      <c r="S2" s="4" t="s">
        <v>7</v>
      </c>
      <c r="T2" s="4" t="s">
        <v>9</v>
      </c>
    </row>
    <row r="3" spans="1:20" x14ac:dyDescent="0.25">
      <c r="A3">
        <f>A2+1</f>
        <v>1</v>
      </c>
      <c r="C3">
        <v>0</v>
      </c>
      <c r="D3">
        <v>0</v>
      </c>
      <c r="E3">
        <f t="shared" ref="E3:E25" si="0">C3+D3</f>
        <v>0</v>
      </c>
      <c r="G3" t="s">
        <v>6</v>
      </c>
      <c r="H3">
        <f>MAX(B2:B25)</f>
        <v>44.4</v>
      </c>
      <c r="J3">
        <v>17.5</v>
      </c>
      <c r="L3" s="7" t="str">
        <f>CONCATENATE(M3,"-",M4)</f>
        <v>15-17</v>
      </c>
      <c r="M3" s="1">
        <v>15</v>
      </c>
      <c r="N3" s="2">
        <v>0</v>
      </c>
      <c r="O3" s="5">
        <f>N3/$N$21</f>
        <v>0</v>
      </c>
      <c r="P3" s="6">
        <f>O3</f>
        <v>0</v>
      </c>
      <c r="S3" s="1">
        <v>15</v>
      </c>
      <c r="T3" s="2">
        <v>0</v>
      </c>
    </row>
    <row r="4" spans="1:20" x14ac:dyDescent="0.25">
      <c r="A4">
        <f t="shared" ref="A4:A24" si="1">A3+1</f>
        <v>2</v>
      </c>
      <c r="C4">
        <v>0</v>
      </c>
      <c r="D4">
        <v>0</v>
      </c>
      <c r="E4">
        <f t="shared" si="0"/>
        <v>0</v>
      </c>
      <c r="J4">
        <v>17.5</v>
      </c>
      <c r="L4" s="7" t="str">
        <f t="shared" ref="L4:L19" si="2">CONCATENATE(M4,"-",M5)</f>
        <v>17-19</v>
      </c>
      <c r="M4" s="1">
        <v>17</v>
      </c>
      <c r="N4" s="2">
        <v>0</v>
      </c>
      <c r="O4" s="5">
        <f t="shared" ref="O4:O20" si="3">N4/$N$21</f>
        <v>0</v>
      </c>
      <c r="P4" s="6">
        <f>O4+P3</f>
        <v>0</v>
      </c>
      <c r="S4" s="1">
        <v>17</v>
      </c>
      <c r="T4" s="2">
        <v>0</v>
      </c>
    </row>
    <row r="5" spans="1:20" x14ac:dyDescent="0.25">
      <c r="A5">
        <f t="shared" si="1"/>
        <v>3</v>
      </c>
      <c r="C5">
        <v>0</v>
      </c>
      <c r="D5">
        <v>0</v>
      </c>
      <c r="E5">
        <f t="shared" si="0"/>
        <v>0</v>
      </c>
      <c r="J5">
        <v>33.1</v>
      </c>
      <c r="L5" s="7" t="str">
        <f t="shared" si="2"/>
        <v>19-21</v>
      </c>
      <c r="M5" s="1">
        <v>19</v>
      </c>
      <c r="N5" s="2">
        <v>5</v>
      </c>
      <c r="O5" s="5">
        <f t="shared" si="3"/>
        <v>9.4339622641509441E-2</v>
      </c>
      <c r="P5" s="6">
        <f t="shared" ref="P5:P20" si="4">O5+P4</f>
        <v>9.4339622641509441E-2</v>
      </c>
      <c r="S5" s="1">
        <v>19</v>
      </c>
      <c r="T5" s="2">
        <v>5</v>
      </c>
    </row>
    <row r="6" spans="1:20" x14ac:dyDescent="0.25">
      <c r="A6">
        <f t="shared" si="1"/>
        <v>4</v>
      </c>
      <c r="C6">
        <v>0</v>
      </c>
      <c r="D6">
        <v>0</v>
      </c>
      <c r="E6">
        <f t="shared" si="0"/>
        <v>0</v>
      </c>
      <c r="J6">
        <v>25.1</v>
      </c>
      <c r="L6" s="7" t="str">
        <f t="shared" si="2"/>
        <v>21-23</v>
      </c>
      <c r="M6" s="1">
        <v>21</v>
      </c>
      <c r="N6" s="2">
        <v>0</v>
      </c>
      <c r="O6" s="5">
        <f t="shared" si="3"/>
        <v>0</v>
      </c>
      <c r="P6" s="6">
        <f t="shared" si="4"/>
        <v>9.4339622641509441E-2</v>
      </c>
      <c r="S6" s="1">
        <v>21</v>
      </c>
      <c r="T6" s="2">
        <v>0</v>
      </c>
    </row>
    <row r="7" spans="1:20" x14ac:dyDescent="0.25">
      <c r="A7">
        <f t="shared" si="1"/>
        <v>5</v>
      </c>
      <c r="B7">
        <v>17.5</v>
      </c>
      <c r="C7">
        <v>2</v>
      </c>
      <c r="D7">
        <v>0</v>
      </c>
      <c r="E7">
        <f t="shared" si="0"/>
        <v>2</v>
      </c>
      <c r="J7">
        <v>25.1</v>
      </c>
      <c r="L7" s="7" t="str">
        <f t="shared" si="2"/>
        <v>23-25</v>
      </c>
      <c r="M7" s="1">
        <v>23</v>
      </c>
      <c r="N7" s="2">
        <v>0</v>
      </c>
      <c r="O7" s="5">
        <f t="shared" si="3"/>
        <v>0</v>
      </c>
      <c r="P7" s="6">
        <f t="shared" si="4"/>
        <v>9.4339622641509441E-2</v>
      </c>
      <c r="S7" s="1">
        <v>23</v>
      </c>
      <c r="T7" s="2">
        <v>0</v>
      </c>
    </row>
    <row r="8" spans="1:20" x14ac:dyDescent="0.25">
      <c r="A8">
        <f t="shared" si="1"/>
        <v>6</v>
      </c>
      <c r="B8">
        <v>33.1</v>
      </c>
      <c r="C8">
        <v>1</v>
      </c>
      <c r="D8">
        <v>0</v>
      </c>
      <c r="E8">
        <f t="shared" si="0"/>
        <v>1</v>
      </c>
      <c r="J8">
        <v>25.1</v>
      </c>
      <c r="L8" s="7" t="str">
        <f t="shared" si="2"/>
        <v>25-27</v>
      </c>
      <c r="M8" s="1">
        <v>25</v>
      </c>
      <c r="N8" s="2">
        <v>11</v>
      </c>
      <c r="O8" s="5">
        <f t="shared" si="3"/>
        <v>0.20754716981132076</v>
      </c>
      <c r="P8" s="6">
        <f t="shared" si="4"/>
        <v>0.30188679245283023</v>
      </c>
      <c r="S8" s="1">
        <v>25</v>
      </c>
      <c r="T8" s="2">
        <v>10</v>
      </c>
    </row>
    <row r="9" spans="1:20" x14ac:dyDescent="0.25">
      <c r="A9">
        <f t="shared" si="1"/>
        <v>7</v>
      </c>
      <c r="B9">
        <v>25.1</v>
      </c>
      <c r="C9">
        <v>7</v>
      </c>
      <c r="D9">
        <v>2</v>
      </c>
      <c r="E9">
        <f t="shared" si="0"/>
        <v>9</v>
      </c>
      <c r="J9">
        <v>25.1</v>
      </c>
      <c r="L9" s="7" t="str">
        <f t="shared" si="2"/>
        <v>27-29</v>
      </c>
      <c r="M9" s="1">
        <v>27</v>
      </c>
      <c r="N9" s="2">
        <v>25</v>
      </c>
      <c r="O9" s="5">
        <f t="shared" si="3"/>
        <v>0.47169811320754718</v>
      </c>
      <c r="P9" s="6">
        <f t="shared" si="4"/>
        <v>0.77358490566037741</v>
      </c>
      <c r="S9" s="1">
        <v>27</v>
      </c>
      <c r="T9" s="2">
        <v>21</v>
      </c>
    </row>
    <row r="10" spans="1:20" x14ac:dyDescent="0.25">
      <c r="A10">
        <f t="shared" si="1"/>
        <v>8</v>
      </c>
      <c r="C10">
        <v>0</v>
      </c>
      <c r="D10">
        <v>0</v>
      </c>
      <c r="E10">
        <f t="shared" si="0"/>
        <v>0</v>
      </c>
      <c r="J10">
        <v>25.1</v>
      </c>
      <c r="L10" s="7" t="str">
        <f t="shared" si="2"/>
        <v>29-31</v>
      </c>
      <c r="M10" s="1">
        <v>29</v>
      </c>
      <c r="N10" s="2">
        <v>1</v>
      </c>
      <c r="O10" s="5">
        <f t="shared" si="3"/>
        <v>1.8867924528301886E-2</v>
      </c>
      <c r="P10" s="6">
        <f t="shared" si="4"/>
        <v>0.79245283018867929</v>
      </c>
      <c r="S10" s="1">
        <v>29</v>
      </c>
      <c r="T10" s="2">
        <v>1</v>
      </c>
    </row>
    <row r="11" spans="1:20" x14ac:dyDescent="0.25">
      <c r="A11">
        <f t="shared" si="1"/>
        <v>9</v>
      </c>
      <c r="B11">
        <v>44.4</v>
      </c>
      <c r="C11">
        <v>3</v>
      </c>
      <c r="D11">
        <v>0</v>
      </c>
      <c r="E11">
        <f t="shared" si="0"/>
        <v>3</v>
      </c>
      <c r="J11">
        <v>25.1</v>
      </c>
      <c r="L11" s="7" t="str">
        <f t="shared" si="2"/>
        <v>31-33</v>
      </c>
      <c r="M11" s="1">
        <v>31</v>
      </c>
      <c r="N11" s="2">
        <v>5</v>
      </c>
      <c r="O11" s="5">
        <f t="shared" si="3"/>
        <v>9.4339622641509441E-2</v>
      </c>
      <c r="P11" s="6">
        <f t="shared" si="4"/>
        <v>0.8867924528301887</v>
      </c>
      <c r="S11" s="1">
        <v>31</v>
      </c>
      <c r="T11" s="2">
        <v>4</v>
      </c>
    </row>
    <row r="12" spans="1:20" x14ac:dyDescent="0.25">
      <c r="A12">
        <f t="shared" si="1"/>
        <v>10</v>
      </c>
      <c r="B12">
        <v>23.1</v>
      </c>
      <c r="C12">
        <v>3</v>
      </c>
      <c r="D12">
        <v>1</v>
      </c>
      <c r="E12">
        <f t="shared" si="0"/>
        <v>4</v>
      </c>
      <c r="J12">
        <v>25.1</v>
      </c>
      <c r="L12" s="7" t="str">
        <f t="shared" si="2"/>
        <v>33-35</v>
      </c>
      <c r="M12" s="1">
        <v>33</v>
      </c>
      <c r="N12" s="2">
        <v>1</v>
      </c>
      <c r="O12" s="5">
        <f t="shared" si="3"/>
        <v>1.8867924528301886E-2</v>
      </c>
      <c r="P12" s="6">
        <f t="shared" si="4"/>
        <v>0.90566037735849059</v>
      </c>
      <c r="S12" s="1">
        <v>33</v>
      </c>
      <c r="T12" s="2">
        <v>1</v>
      </c>
    </row>
    <row r="13" spans="1:20" x14ac:dyDescent="0.25">
      <c r="A13">
        <f t="shared" si="1"/>
        <v>11</v>
      </c>
      <c r="B13">
        <v>41.8</v>
      </c>
      <c r="C13">
        <v>1</v>
      </c>
      <c r="D13">
        <v>0</v>
      </c>
      <c r="E13">
        <f t="shared" si="0"/>
        <v>1</v>
      </c>
      <c r="J13">
        <v>25.1</v>
      </c>
      <c r="L13" s="7" t="str">
        <f t="shared" si="2"/>
        <v>35-37</v>
      </c>
      <c r="M13" s="1">
        <v>35</v>
      </c>
      <c r="N13" s="2">
        <v>1</v>
      </c>
      <c r="O13" s="5">
        <f t="shared" si="3"/>
        <v>1.8867924528301886E-2</v>
      </c>
      <c r="P13" s="6">
        <f t="shared" si="4"/>
        <v>0.92452830188679247</v>
      </c>
      <c r="S13" s="1">
        <v>35</v>
      </c>
      <c r="T13" s="2">
        <v>1</v>
      </c>
    </row>
    <row r="14" spans="1:20" x14ac:dyDescent="0.25">
      <c r="A14">
        <f t="shared" si="1"/>
        <v>12</v>
      </c>
      <c r="C14">
        <v>0</v>
      </c>
      <c r="D14">
        <v>0</v>
      </c>
      <c r="E14">
        <f t="shared" si="0"/>
        <v>0</v>
      </c>
      <c r="J14">
        <v>25.1</v>
      </c>
      <c r="L14" s="7" t="str">
        <f t="shared" si="2"/>
        <v>37-39</v>
      </c>
      <c r="M14" s="1">
        <v>37</v>
      </c>
      <c r="N14" s="2">
        <v>0</v>
      </c>
      <c r="O14" s="5">
        <f t="shared" si="3"/>
        <v>0</v>
      </c>
      <c r="P14" s="6">
        <f t="shared" si="4"/>
        <v>0.92452830188679247</v>
      </c>
      <c r="S14" s="1">
        <v>37</v>
      </c>
      <c r="T14" s="2">
        <v>0</v>
      </c>
    </row>
    <row r="15" spans="1:20" x14ac:dyDescent="0.25">
      <c r="A15">
        <f t="shared" si="1"/>
        <v>13</v>
      </c>
      <c r="B15">
        <v>24.9</v>
      </c>
      <c r="C15">
        <v>3</v>
      </c>
      <c r="D15">
        <v>0</v>
      </c>
      <c r="E15">
        <f t="shared" si="0"/>
        <v>3</v>
      </c>
      <c r="J15">
        <v>44.4</v>
      </c>
      <c r="L15" s="7" t="str">
        <f t="shared" si="2"/>
        <v>39-41</v>
      </c>
      <c r="M15" s="1">
        <v>39</v>
      </c>
      <c r="N15" s="2">
        <v>0</v>
      </c>
      <c r="O15" s="5">
        <f t="shared" si="3"/>
        <v>0</v>
      </c>
      <c r="P15" s="6">
        <f t="shared" si="4"/>
        <v>0.92452830188679247</v>
      </c>
      <c r="S15" s="1">
        <v>39</v>
      </c>
      <c r="T15" s="2">
        <v>0</v>
      </c>
    </row>
    <row r="16" spans="1:20" x14ac:dyDescent="0.25">
      <c r="A16">
        <f t="shared" si="1"/>
        <v>14</v>
      </c>
      <c r="B16">
        <v>26</v>
      </c>
      <c r="C16">
        <v>4</v>
      </c>
      <c r="D16">
        <v>0</v>
      </c>
      <c r="E16">
        <f t="shared" si="0"/>
        <v>4</v>
      </c>
      <c r="J16">
        <v>44.4</v>
      </c>
      <c r="L16" s="7" t="str">
        <f t="shared" si="2"/>
        <v>41-43</v>
      </c>
      <c r="M16" s="1">
        <v>41</v>
      </c>
      <c r="N16" s="2">
        <v>0</v>
      </c>
      <c r="O16" s="5">
        <f t="shared" si="3"/>
        <v>0</v>
      </c>
      <c r="P16" s="6">
        <f t="shared" si="4"/>
        <v>0.92452830188679247</v>
      </c>
      <c r="S16" s="1">
        <v>41</v>
      </c>
      <c r="T16" s="2">
        <v>0</v>
      </c>
    </row>
    <row r="17" spans="1:25" x14ac:dyDescent="0.25">
      <c r="A17">
        <f t="shared" si="1"/>
        <v>15</v>
      </c>
      <c r="B17">
        <v>24.4</v>
      </c>
      <c r="C17">
        <v>4</v>
      </c>
      <c r="D17">
        <v>0</v>
      </c>
      <c r="E17">
        <f t="shared" si="0"/>
        <v>4</v>
      </c>
      <c r="J17">
        <v>44.4</v>
      </c>
      <c r="L17" s="7" t="str">
        <f t="shared" si="2"/>
        <v>43-45</v>
      </c>
      <c r="M17" s="1">
        <v>43</v>
      </c>
      <c r="N17" s="2">
        <v>1</v>
      </c>
      <c r="O17" s="5">
        <f t="shared" si="3"/>
        <v>1.8867924528301886E-2</v>
      </c>
      <c r="P17" s="6">
        <f t="shared" si="4"/>
        <v>0.94339622641509435</v>
      </c>
      <c r="S17" s="1">
        <v>43</v>
      </c>
      <c r="T17" s="2">
        <v>1</v>
      </c>
    </row>
    <row r="18" spans="1:25" x14ac:dyDescent="0.25">
      <c r="A18">
        <f t="shared" si="1"/>
        <v>16</v>
      </c>
      <c r="B18">
        <v>18.100000000000001</v>
      </c>
      <c r="C18">
        <v>3</v>
      </c>
      <c r="D18">
        <v>0</v>
      </c>
      <c r="E18">
        <f t="shared" si="0"/>
        <v>3</v>
      </c>
      <c r="J18">
        <v>23.1</v>
      </c>
      <c r="L18" s="7" t="str">
        <f t="shared" si="2"/>
        <v>45-47</v>
      </c>
      <c r="M18" s="1">
        <v>45</v>
      </c>
      <c r="N18" s="2">
        <v>3</v>
      </c>
      <c r="O18" s="5">
        <f t="shared" si="3"/>
        <v>5.6603773584905662E-2</v>
      </c>
      <c r="P18" s="6">
        <f t="shared" si="4"/>
        <v>1</v>
      </c>
      <c r="S18" s="1">
        <v>45</v>
      </c>
      <c r="T18" s="2">
        <v>3</v>
      </c>
    </row>
    <row r="19" spans="1:25" x14ac:dyDescent="0.25">
      <c r="A19">
        <f t="shared" si="1"/>
        <v>17</v>
      </c>
      <c r="B19">
        <v>26.8</v>
      </c>
      <c r="C19">
        <v>3</v>
      </c>
      <c r="D19">
        <v>0</v>
      </c>
      <c r="E19">
        <f t="shared" si="0"/>
        <v>3</v>
      </c>
      <c r="J19">
        <v>23.1</v>
      </c>
      <c r="L19" s="7" t="s">
        <v>15</v>
      </c>
      <c r="M19" s="1">
        <v>47</v>
      </c>
      <c r="N19" s="2">
        <v>0</v>
      </c>
      <c r="O19" s="5">
        <f t="shared" si="3"/>
        <v>0</v>
      </c>
      <c r="P19" s="6">
        <f t="shared" si="4"/>
        <v>1</v>
      </c>
      <c r="S19" s="1">
        <v>47</v>
      </c>
      <c r="T19" s="2">
        <v>0</v>
      </c>
    </row>
    <row r="20" spans="1:25" ht="16.5" thickBot="1" x14ac:dyDescent="0.3">
      <c r="A20">
        <f t="shared" si="1"/>
        <v>18</v>
      </c>
      <c r="B20">
        <v>25.4</v>
      </c>
      <c r="C20">
        <v>7</v>
      </c>
      <c r="D20">
        <v>2</v>
      </c>
      <c r="E20">
        <f t="shared" si="0"/>
        <v>9</v>
      </c>
      <c r="J20">
        <v>23.1</v>
      </c>
      <c r="M20" s="3" t="s">
        <v>8</v>
      </c>
      <c r="N20" s="3">
        <v>0</v>
      </c>
      <c r="O20" s="5">
        <f t="shared" si="3"/>
        <v>0</v>
      </c>
      <c r="P20" s="6">
        <f t="shared" si="4"/>
        <v>1</v>
      </c>
      <c r="S20" s="3" t="s">
        <v>8</v>
      </c>
      <c r="T20" s="3">
        <v>0</v>
      </c>
    </row>
    <row r="21" spans="1:25" x14ac:dyDescent="0.25">
      <c r="A21">
        <f t="shared" si="1"/>
        <v>19</v>
      </c>
      <c r="B21">
        <v>31</v>
      </c>
      <c r="C21">
        <v>4</v>
      </c>
      <c r="D21">
        <v>1</v>
      </c>
      <c r="E21">
        <f t="shared" si="0"/>
        <v>5</v>
      </c>
      <c r="J21">
        <v>23.1</v>
      </c>
      <c r="N21">
        <f>SUM(N3:N20)</f>
        <v>53</v>
      </c>
      <c r="T21">
        <f>SUM(T3:T20)</f>
        <v>47</v>
      </c>
    </row>
    <row r="22" spans="1:25" x14ac:dyDescent="0.25">
      <c r="A22">
        <f t="shared" si="1"/>
        <v>20</v>
      </c>
      <c r="C22">
        <v>0</v>
      </c>
      <c r="D22">
        <v>0</v>
      </c>
      <c r="E22">
        <f t="shared" si="0"/>
        <v>0</v>
      </c>
      <c r="J22">
        <v>41.8</v>
      </c>
      <c r="X22" t="s">
        <v>14</v>
      </c>
    </row>
    <row r="23" spans="1:25" x14ac:dyDescent="0.25">
      <c r="A23">
        <f t="shared" si="1"/>
        <v>21</v>
      </c>
      <c r="C23">
        <v>0</v>
      </c>
      <c r="D23">
        <v>0</v>
      </c>
      <c r="E23">
        <f t="shared" si="0"/>
        <v>0</v>
      </c>
      <c r="J23">
        <v>24.9</v>
      </c>
      <c r="T23" t="s">
        <v>13</v>
      </c>
      <c r="U23">
        <v>0</v>
      </c>
      <c r="V23" s="5">
        <v>0.5</v>
      </c>
      <c r="X23">
        <v>0</v>
      </c>
      <c r="Y23" s="5">
        <v>0.85</v>
      </c>
    </row>
    <row r="24" spans="1:25" x14ac:dyDescent="0.25">
      <c r="A24">
        <f t="shared" si="1"/>
        <v>22</v>
      </c>
      <c r="C24">
        <v>0</v>
      </c>
      <c r="D24">
        <v>0</v>
      </c>
      <c r="E24">
        <f t="shared" si="0"/>
        <v>0</v>
      </c>
      <c r="J24">
        <v>24.9</v>
      </c>
      <c r="U24">
        <v>50</v>
      </c>
      <c r="V24" s="5">
        <v>0.5</v>
      </c>
      <c r="X24">
        <v>50</v>
      </c>
      <c r="Y24" s="5">
        <v>0.85</v>
      </c>
    </row>
    <row r="25" spans="1:25" x14ac:dyDescent="0.25">
      <c r="A25">
        <f>A24+1</f>
        <v>23</v>
      </c>
      <c r="B25">
        <v>31.1</v>
      </c>
      <c r="C25">
        <v>1</v>
      </c>
      <c r="D25">
        <v>0</v>
      </c>
      <c r="E25">
        <f t="shared" si="0"/>
        <v>1</v>
      </c>
      <c r="J25">
        <v>24.9</v>
      </c>
    </row>
    <row r="26" spans="1:25" x14ac:dyDescent="0.25">
      <c r="E26">
        <f>SUM(E2:E25)</f>
        <v>53</v>
      </c>
      <c r="J26">
        <v>26</v>
      </c>
    </row>
    <row r="27" spans="1:25" x14ac:dyDescent="0.25">
      <c r="J27">
        <v>26</v>
      </c>
    </row>
    <row r="28" spans="1:25" x14ac:dyDescent="0.25">
      <c r="J28">
        <v>26</v>
      </c>
    </row>
    <row r="29" spans="1:25" x14ac:dyDescent="0.25">
      <c r="J29">
        <v>26</v>
      </c>
    </row>
    <row r="30" spans="1:25" x14ac:dyDescent="0.25">
      <c r="J30">
        <v>24.4</v>
      </c>
    </row>
    <row r="31" spans="1:25" x14ac:dyDescent="0.25">
      <c r="J31">
        <v>24.4</v>
      </c>
    </row>
    <row r="32" spans="1:25" x14ac:dyDescent="0.25">
      <c r="J32">
        <v>24.4</v>
      </c>
    </row>
    <row r="33" spans="10:10" x14ac:dyDescent="0.25">
      <c r="J33">
        <v>24.4</v>
      </c>
    </row>
    <row r="34" spans="10:10" x14ac:dyDescent="0.25">
      <c r="J34">
        <v>18.100000000000001</v>
      </c>
    </row>
    <row r="35" spans="10:10" x14ac:dyDescent="0.25">
      <c r="J35">
        <v>18.100000000000001</v>
      </c>
    </row>
    <row r="36" spans="10:10" x14ac:dyDescent="0.25">
      <c r="J36">
        <v>18.100000000000001</v>
      </c>
    </row>
    <row r="37" spans="10:10" x14ac:dyDescent="0.25">
      <c r="J37">
        <v>26.8</v>
      </c>
    </row>
    <row r="38" spans="10:10" x14ac:dyDescent="0.25">
      <c r="J38">
        <v>26.8</v>
      </c>
    </row>
    <row r="39" spans="10:10" x14ac:dyDescent="0.25">
      <c r="J39">
        <v>26.8</v>
      </c>
    </row>
    <row r="40" spans="10:10" x14ac:dyDescent="0.25">
      <c r="J40">
        <v>25.4</v>
      </c>
    </row>
    <row r="41" spans="10:10" x14ac:dyDescent="0.25">
      <c r="J41">
        <v>25.4</v>
      </c>
    </row>
    <row r="42" spans="10:10" x14ac:dyDescent="0.25">
      <c r="J42">
        <v>25.4</v>
      </c>
    </row>
    <row r="43" spans="10:10" x14ac:dyDescent="0.25">
      <c r="J43">
        <v>25.4</v>
      </c>
    </row>
    <row r="44" spans="10:10" x14ac:dyDescent="0.25">
      <c r="J44">
        <v>25.4</v>
      </c>
    </row>
    <row r="45" spans="10:10" x14ac:dyDescent="0.25">
      <c r="J45">
        <v>25.4</v>
      </c>
    </row>
    <row r="46" spans="10:10" x14ac:dyDescent="0.25">
      <c r="J46">
        <v>25.4</v>
      </c>
    </row>
    <row r="47" spans="10:10" x14ac:dyDescent="0.25">
      <c r="J47">
        <v>25.4</v>
      </c>
    </row>
    <row r="48" spans="10:10" x14ac:dyDescent="0.25">
      <c r="J48">
        <v>25.4</v>
      </c>
    </row>
    <row r="49" spans="10:10" x14ac:dyDescent="0.25">
      <c r="J49">
        <v>31</v>
      </c>
    </row>
    <row r="50" spans="10:10" x14ac:dyDescent="0.25">
      <c r="J50">
        <v>31</v>
      </c>
    </row>
    <row r="51" spans="10:10" x14ac:dyDescent="0.25">
      <c r="J51">
        <v>31</v>
      </c>
    </row>
    <row r="52" spans="10:10" x14ac:dyDescent="0.25">
      <c r="J52">
        <v>31</v>
      </c>
    </row>
    <row r="53" spans="10:10" x14ac:dyDescent="0.25">
      <c r="J53">
        <v>31.1</v>
      </c>
    </row>
    <row r="54" spans="10:10" x14ac:dyDescent="0.25">
      <c r="J54">
        <v>31</v>
      </c>
    </row>
  </sheetData>
  <sortState ref="M3:M19">
    <sortCondition ref="M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University-Purdue University Fort Wayne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Promothes Saha</dc:creator>
  <cp:lastModifiedBy>Promothes Saha</cp:lastModifiedBy>
  <dcterms:created xsi:type="dcterms:W3CDTF">2018-08-28T11:33:22Z</dcterms:created>
  <dcterms:modified xsi:type="dcterms:W3CDTF">2018-09-25T20:05:46Z</dcterms:modified>
</cp:coreProperties>
</file>