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p\Dropbox\1. Courses\1. Spring 2019 CE 345 - Transportation Engineering\1. Lectures\Week 13 Evaluating Transportation Alternatives\"/>
    </mc:Choice>
  </mc:AlternateContent>
  <bookViews>
    <workbookView xWindow="480" yWindow="45" windowWidth="23040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3" i="1"/>
  <c r="L3" i="1" l="1"/>
  <c r="M3" i="1" l="1"/>
  <c r="N3" i="1"/>
  <c r="O3" i="1"/>
  <c r="P3" i="1"/>
  <c r="M4" i="1"/>
  <c r="N4" i="1"/>
  <c r="O4" i="1"/>
  <c r="P4" i="1"/>
  <c r="M7" i="1"/>
  <c r="N7" i="1"/>
  <c r="O7" i="1"/>
  <c r="P7" i="1"/>
  <c r="L4" i="1"/>
  <c r="L7" i="1"/>
  <c r="J8" i="1" l="1"/>
  <c r="K8" i="1" l="1"/>
  <c r="M5" i="1"/>
  <c r="P5" i="1"/>
  <c r="N5" i="1"/>
  <c r="O5" i="1"/>
  <c r="L5" i="1"/>
  <c r="N6" i="1"/>
  <c r="O6" i="1"/>
  <c r="P6" i="1"/>
  <c r="L6" i="1"/>
  <c r="M6" i="1"/>
  <c r="P8" i="1" l="1"/>
  <c r="M8" i="1"/>
  <c r="O8" i="1"/>
  <c r="L8" i="1"/>
  <c r="N8" i="1"/>
</calcChain>
</file>

<file path=xl/sharedStrings.xml><?xml version="1.0" encoding="utf-8"?>
<sst xmlns="http://schemas.openxmlformats.org/spreadsheetml/2006/main" count="20" uniqueCount="15">
  <si>
    <t>No</t>
  </si>
  <si>
    <t>Criterion (MOE)</t>
  </si>
  <si>
    <t>Alt 1</t>
  </si>
  <si>
    <t>Alt 2</t>
  </si>
  <si>
    <t>Alt 3</t>
  </si>
  <si>
    <t>Alt 4</t>
  </si>
  <si>
    <t>Alt 5</t>
  </si>
  <si>
    <t>Daily ridership (1000s)</t>
  </si>
  <si>
    <t>Annual return on investment (%)</t>
  </si>
  <si>
    <t>Length of line (mi)</t>
  </si>
  <si>
    <t>Auto drivers diverted (1000s)</t>
  </si>
  <si>
    <t>Passengers seated in peak hour (%)</t>
  </si>
  <si>
    <t>Ranking</t>
  </si>
  <si>
    <t>Relative Weight</t>
  </si>
  <si>
    <t>Weighting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</si>
</sst>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Times New Roman"/>
      <family val="2"/>
    </font>
    <font>
      <b/>
      <sz val="12"/>
      <color rgb="FFF9F9F9"/>
      <name val="Open Sans"/>
    </font>
    <font>
      <sz val="12"/>
      <color rgb="FF161108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BC9850"/>
        <bgColor indexed="64"/>
      </patternFill>
    </fill>
    <fill>
      <patternFill patternType="solid">
        <fgColor rgb="FFE7DDD0"/>
        <bgColor indexed="64"/>
      </patternFill>
    </fill>
    <fill>
      <patternFill patternType="solid">
        <fgColor rgb="FFF4EFE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left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left" vertical="center" readingOrder="1"/>
    </xf>
    <xf numFmtId="0" fontId="2" fillId="0" borderId="0" xfId="0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left" vertical="center" readingOrder="1"/>
    </xf>
    <xf numFmtId="0" fontId="2" fillId="4" borderId="2" xfId="0" applyFont="1" applyFill="1" applyBorder="1" applyAlignment="1">
      <alignment horizontal="center" vertical="center" readingOrder="1"/>
    </xf>
    <xf numFmtId="0" fontId="2" fillId="3" borderId="2" xfId="0" applyFont="1" applyFill="1" applyBorder="1" applyAlignment="1">
      <alignment horizontal="center" vertical="center" readingOrder="1"/>
    </xf>
    <xf numFmtId="164" fontId="0" fillId="0" borderId="0" xfId="0" applyNumberFormat="1"/>
    <xf numFmtId="1" fontId="0" fillId="0" borderId="0" xfId="0" applyNumberFormat="1"/>
    <xf numFmtId="0" fontId="1" fillId="2" borderId="2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tabSelected="1" workbookViewId="0">
      <selection activeCell="N16" sqref="N16"/>
    </sheetView>
  </sheetViews>
  <sheetFormatPr defaultRowHeight="15"/>
  <cols>
    <col min="2" max="2" width="38.42578125" bestFit="1" customWidth="1"/>
    <col min="10" max="10" width="18.42578125" bestFit="1" customWidth="1"/>
    <col min="11" max="11" width="20.140625" bestFit="1" customWidth="1"/>
  </cols>
  <sheetData>
    <row r="2" spans="1:16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12" t="s">
        <v>12</v>
      </c>
      <c r="J2" s="12" t="s">
        <v>13</v>
      </c>
      <c r="K2" s="12" t="s">
        <v>14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</row>
    <row r="3" spans="1:16">
      <c r="A3" s="2">
        <v>1</v>
      </c>
      <c r="B3" s="3" t="s">
        <v>7</v>
      </c>
      <c r="C3" s="2">
        <v>25</v>
      </c>
      <c r="D3" s="2">
        <v>23</v>
      </c>
      <c r="E3" s="2">
        <v>20</v>
      </c>
      <c r="F3" s="2">
        <v>18</v>
      </c>
      <c r="G3" s="2">
        <v>17</v>
      </c>
      <c r="I3" s="9">
        <v>1</v>
      </c>
      <c r="J3">
        <f>5-(I3-1)</f>
        <v>5</v>
      </c>
      <c r="K3" s="11">
        <v>33.299999999999997</v>
      </c>
      <c r="L3">
        <f>C3/MAX($C3:$G3)*$K3</f>
        <v>33.299999999999997</v>
      </c>
      <c r="M3" s="10">
        <f t="shared" ref="L3:P7" si="0">D3/MAX($C3:$G3)*$K3</f>
        <v>30.635999999999999</v>
      </c>
      <c r="N3" s="10">
        <f t="shared" si="0"/>
        <v>26.64</v>
      </c>
      <c r="O3" s="10">
        <f t="shared" si="0"/>
        <v>23.975999999999996</v>
      </c>
      <c r="P3" s="10">
        <f t="shared" si="0"/>
        <v>22.643999999999998</v>
      </c>
    </row>
    <row r="4" spans="1:16">
      <c r="A4" s="4">
        <v>2</v>
      </c>
      <c r="B4" s="5" t="s">
        <v>8</v>
      </c>
      <c r="C4" s="4">
        <v>13</v>
      </c>
      <c r="D4" s="4">
        <v>14</v>
      </c>
      <c r="E4" s="4">
        <v>11</v>
      </c>
      <c r="F4" s="4">
        <v>13.5</v>
      </c>
      <c r="G4" s="4">
        <v>15</v>
      </c>
      <c r="I4" s="8">
        <v>2</v>
      </c>
      <c r="J4">
        <f t="shared" ref="J4:J7" si="1">5-(I4-1)</f>
        <v>4</v>
      </c>
      <c r="K4" s="11">
        <v>26.7</v>
      </c>
      <c r="L4">
        <f t="shared" si="0"/>
        <v>23.14</v>
      </c>
      <c r="M4" s="10">
        <f t="shared" si="0"/>
        <v>24.919999999999998</v>
      </c>
      <c r="N4" s="10">
        <f t="shared" si="0"/>
        <v>19.579999999999998</v>
      </c>
      <c r="O4" s="10">
        <f t="shared" si="0"/>
        <v>24.03</v>
      </c>
      <c r="P4" s="10">
        <f t="shared" si="0"/>
        <v>26.7</v>
      </c>
    </row>
    <row r="5" spans="1:16">
      <c r="A5" s="2">
        <v>3</v>
      </c>
      <c r="B5" s="3" t="s">
        <v>9</v>
      </c>
      <c r="C5" s="2">
        <v>8</v>
      </c>
      <c r="D5" s="2">
        <v>7</v>
      </c>
      <c r="E5" s="2">
        <v>6</v>
      </c>
      <c r="F5" s="2">
        <v>5</v>
      </c>
      <c r="G5" s="2">
        <v>5</v>
      </c>
      <c r="I5" s="9">
        <v>4</v>
      </c>
      <c r="J5">
        <f t="shared" si="1"/>
        <v>2</v>
      </c>
      <c r="K5" s="11">
        <v>13</v>
      </c>
      <c r="L5">
        <f t="shared" si="0"/>
        <v>13</v>
      </c>
      <c r="M5" s="10">
        <f t="shared" si="0"/>
        <v>11.375</v>
      </c>
      <c r="N5" s="10">
        <f t="shared" si="0"/>
        <v>9.75</v>
      </c>
      <c r="O5" s="10">
        <f t="shared" si="0"/>
        <v>8.125</v>
      </c>
      <c r="P5" s="10">
        <f t="shared" si="0"/>
        <v>8.125</v>
      </c>
    </row>
    <row r="6" spans="1:16">
      <c r="A6" s="4">
        <v>4</v>
      </c>
      <c r="B6" s="5" t="s">
        <v>11</v>
      </c>
      <c r="C6" s="4">
        <v>25</v>
      </c>
      <c r="D6" s="4">
        <v>35</v>
      </c>
      <c r="E6" s="4">
        <v>40</v>
      </c>
      <c r="F6" s="4">
        <v>50</v>
      </c>
      <c r="G6" s="4">
        <v>50</v>
      </c>
      <c r="I6" s="8">
        <v>3</v>
      </c>
      <c r="J6">
        <f t="shared" si="1"/>
        <v>3</v>
      </c>
      <c r="K6" s="11">
        <v>20</v>
      </c>
      <c r="L6">
        <f t="shared" si="0"/>
        <v>10</v>
      </c>
      <c r="M6" s="10">
        <f t="shared" si="0"/>
        <v>14</v>
      </c>
      <c r="N6" s="10">
        <f t="shared" si="0"/>
        <v>16</v>
      </c>
      <c r="O6" s="10">
        <f t="shared" si="0"/>
        <v>20</v>
      </c>
      <c r="P6" s="10">
        <f t="shared" si="0"/>
        <v>20</v>
      </c>
    </row>
    <row r="7" spans="1:16">
      <c r="A7" s="2">
        <v>5</v>
      </c>
      <c r="B7" s="3" t="s">
        <v>10</v>
      </c>
      <c r="C7" s="2">
        <v>3.5</v>
      </c>
      <c r="D7" s="2">
        <v>3</v>
      </c>
      <c r="E7" s="2">
        <v>2</v>
      </c>
      <c r="F7" s="2">
        <v>1.5</v>
      </c>
      <c r="G7" s="2">
        <v>1.5</v>
      </c>
      <c r="I7" s="9">
        <v>5</v>
      </c>
      <c r="J7">
        <f t="shared" si="1"/>
        <v>1</v>
      </c>
      <c r="K7" s="11">
        <v>7</v>
      </c>
      <c r="L7">
        <f t="shared" si="0"/>
        <v>7</v>
      </c>
      <c r="M7" s="10">
        <f t="shared" si="0"/>
        <v>6</v>
      </c>
      <c r="N7" s="10">
        <f t="shared" si="0"/>
        <v>4</v>
      </c>
      <c r="O7" s="10">
        <f t="shared" si="0"/>
        <v>3</v>
      </c>
      <c r="P7" s="10">
        <f t="shared" si="0"/>
        <v>3</v>
      </c>
    </row>
    <row r="8" spans="1:16">
      <c r="A8" s="6"/>
      <c r="B8" s="7"/>
      <c r="C8" s="6"/>
      <c r="D8" s="6"/>
      <c r="E8" s="6"/>
      <c r="F8" s="6"/>
      <c r="G8" s="6"/>
      <c r="J8">
        <f t="shared" ref="J8:P8" si="2">SUM(J3:J7)</f>
        <v>15</v>
      </c>
      <c r="K8" s="11">
        <f t="shared" si="2"/>
        <v>100</v>
      </c>
      <c r="L8">
        <f t="shared" si="2"/>
        <v>86.44</v>
      </c>
      <c r="M8" s="10">
        <f t="shared" si="2"/>
        <v>86.930999999999997</v>
      </c>
      <c r="N8" s="10">
        <f t="shared" si="2"/>
        <v>75.97</v>
      </c>
      <c r="O8" s="10">
        <f t="shared" si="2"/>
        <v>79.131</v>
      </c>
      <c r="P8" s="10">
        <f t="shared" si="2"/>
        <v>80.468999999999994</v>
      </c>
    </row>
  </sheetData>
  <conditionalFormatting sqref="I3:P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{E415CCE8-E663-4F37-B45E-628F455CBCC0}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15CCE8-E663-4F37-B45E-628F455CBC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I3:P8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Promothes Saha</cp:lastModifiedBy>
  <dcterms:created xsi:type="dcterms:W3CDTF">2016-10-17T18:31:34Z</dcterms:created>
  <dcterms:modified xsi:type="dcterms:W3CDTF">2019-04-26T14:44:03Z</dcterms:modified>
</cp:coreProperties>
</file>