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hibely\Dropbox\1. Courses\2. Fall 2019\CE 45000 - Transport Policy and Planning\1. Lectures\Week 4 Mode Choice and Traffic Assignment\Lab\"/>
    </mc:Choice>
  </mc:AlternateContent>
  <xr:revisionPtr revIDLastSave="0" documentId="8_{EEB59E00-7FFD-4A7C-80C9-F6EA5CAA6E22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K21" i="1"/>
  <c r="I22" i="1"/>
  <c r="I21" i="1"/>
  <c r="J21" i="1"/>
  <c r="H21" i="1"/>
  <c r="F21" i="1"/>
  <c r="E22" i="1"/>
  <c r="J22" i="1" s="1"/>
  <c r="H22" i="1" l="1"/>
  <c r="G22" i="1"/>
  <c r="K22" i="1"/>
  <c r="E23" i="1"/>
  <c r="F22" i="1"/>
  <c r="H23" i="1" l="1"/>
  <c r="I23" i="1"/>
  <c r="K23" i="1"/>
  <c r="G23" i="1"/>
  <c r="J23" i="1"/>
  <c r="F23" i="1"/>
  <c r="E24" i="1"/>
  <c r="H24" i="1" l="1"/>
  <c r="I24" i="1"/>
  <c r="K24" i="1"/>
  <c r="G24" i="1"/>
  <c r="E25" i="1"/>
  <c r="J24" i="1"/>
  <c r="F24" i="1"/>
  <c r="G25" i="1" l="1"/>
  <c r="H25" i="1"/>
  <c r="I25" i="1"/>
  <c r="K25" i="1"/>
  <c r="E26" i="1"/>
  <c r="J25" i="1"/>
  <c r="F25" i="1"/>
  <c r="G26" i="1" l="1"/>
  <c r="H26" i="1"/>
  <c r="I26" i="1"/>
  <c r="K26" i="1"/>
  <c r="E27" i="1"/>
  <c r="J26" i="1"/>
  <c r="F26" i="1"/>
  <c r="G27" i="1" l="1"/>
  <c r="H27" i="1"/>
  <c r="I27" i="1"/>
  <c r="K27" i="1"/>
  <c r="E28" i="1"/>
  <c r="J27" i="1"/>
  <c r="F27" i="1"/>
  <c r="K28" i="1" l="1"/>
  <c r="G28" i="1"/>
  <c r="H28" i="1"/>
  <c r="I28" i="1"/>
  <c r="E29" i="1"/>
  <c r="F28" i="1"/>
  <c r="J28" i="1"/>
  <c r="K29" i="1" l="1"/>
  <c r="I29" i="1"/>
  <c r="G29" i="1"/>
  <c r="H29" i="1"/>
  <c r="E30" i="1"/>
  <c r="J29" i="1"/>
  <c r="F29" i="1"/>
  <c r="I30" i="1" l="1"/>
  <c r="K30" i="1"/>
  <c r="G30" i="1"/>
  <c r="H30" i="1"/>
  <c r="E31" i="1"/>
  <c r="J30" i="1"/>
  <c r="F30" i="1"/>
  <c r="H31" i="1" l="1"/>
  <c r="I31" i="1"/>
  <c r="K31" i="1"/>
  <c r="G31" i="1"/>
  <c r="E32" i="1"/>
  <c r="J31" i="1"/>
  <c r="F31" i="1"/>
  <c r="I32" i="1" l="1"/>
  <c r="K32" i="1"/>
  <c r="H32" i="1"/>
  <c r="G32" i="1"/>
  <c r="E33" i="1"/>
  <c r="J32" i="1"/>
  <c r="F32" i="1"/>
  <c r="G33" i="1" l="1"/>
  <c r="H33" i="1"/>
  <c r="I33" i="1"/>
  <c r="K33" i="1"/>
  <c r="E34" i="1"/>
  <c r="J33" i="1"/>
  <c r="F33" i="1"/>
  <c r="H34" i="1" l="1"/>
  <c r="I34" i="1"/>
  <c r="K34" i="1"/>
  <c r="G34" i="1"/>
  <c r="E35" i="1"/>
  <c r="J34" i="1"/>
  <c r="F34" i="1"/>
  <c r="G35" i="1" l="1"/>
  <c r="H35" i="1"/>
  <c r="I35" i="1"/>
  <c r="K35" i="1"/>
  <c r="E36" i="1"/>
  <c r="F35" i="1"/>
  <c r="J35" i="1"/>
  <c r="K36" i="1" l="1"/>
  <c r="G36" i="1"/>
  <c r="H36" i="1"/>
  <c r="I36" i="1"/>
  <c r="E37" i="1"/>
  <c r="J36" i="1"/>
  <c r="F36" i="1"/>
  <c r="I37" i="1" l="1"/>
  <c r="G37" i="1"/>
  <c r="K37" i="1"/>
  <c r="H37" i="1"/>
  <c r="E38" i="1"/>
  <c r="J37" i="1"/>
  <c r="F37" i="1"/>
  <c r="I38" i="1" l="1"/>
  <c r="K38" i="1"/>
  <c r="G38" i="1"/>
  <c r="H38" i="1"/>
  <c r="E39" i="1"/>
  <c r="J38" i="1"/>
  <c r="F38" i="1"/>
  <c r="H39" i="1" l="1"/>
  <c r="I39" i="1"/>
  <c r="K39" i="1"/>
  <c r="G39" i="1"/>
  <c r="E40" i="1"/>
  <c r="J39" i="1"/>
  <c r="F39" i="1"/>
  <c r="H40" i="1" l="1"/>
  <c r="I40" i="1"/>
  <c r="K40" i="1"/>
  <c r="G40" i="1"/>
  <c r="E41" i="1"/>
  <c r="J40" i="1"/>
  <c r="F40" i="1"/>
  <c r="G41" i="1" l="1"/>
  <c r="H41" i="1"/>
  <c r="I41" i="1"/>
  <c r="K41" i="1"/>
  <c r="E42" i="1"/>
  <c r="J41" i="1"/>
  <c r="F41" i="1"/>
  <c r="H42" i="1" l="1"/>
  <c r="G42" i="1"/>
  <c r="I42" i="1"/>
  <c r="K42" i="1"/>
  <c r="E43" i="1"/>
  <c r="J42" i="1"/>
  <c r="F42" i="1"/>
  <c r="G43" i="1" l="1"/>
  <c r="I43" i="1"/>
  <c r="E44" i="1"/>
  <c r="I44" i="1" s="1"/>
  <c r="F43" i="1"/>
  <c r="J43" i="1"/>
  <c r="F44" i="1" l="1"/>
</calcChain>
</file>

<file path=xl/sharedStrings.xml><?xml version="1.0" encoding="utf-8"?>
<sst xmlns="http://schemas.openxmlformats.org/spreadsheetml/2006/main" count="31" uniqueCount="15">
  <si>
    <t>Freeways</t>
  </si>
  <si>
    <t>α</t>
  </si>
  <si>
    <t>β</t>
  </si>
  <si>
    <t>70 mph</t>
  </si>
  <si>
    <t>60 mph</t>
  </si>
  <si>
    <t>50 mph</t>
  </si>
  <si>
    <t>Multilane Highways</t>
  </si>
  <si>
    <t>Free flow speed</t>
  </si>
  <si>
    <t>Link Capacity, pc/h/ln</t>
  </si>
  <si>
    <t>* Plot traffic volume vs. travel time considering distance of 120 miles between two TAZ</t>
  </si>
  <si>
    <t>Multilane Highway</t>
  </si>
  <si>
    <t>Freeway</t>
  </si>
  <si>
    <t>Time in Minutes</t>
  </si>
  <si>
    <t>---</t>
  </si>
  <si>
    <t>Area under the curves = TSTT (Total System Travel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</si>
</sst>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Times New Roman"/>
      <family val="2"/>
    </font>
    <font>
      <sz val="18"/>
      <name val="Arial"/>
      <family val="2"/>
    </font>
    <font>
      <sz val="16"/>
      <color rgb="FF000000"/>
      <name val="Open Sans"/>
    </font>
    <font>
      <sz val="16"/>
      <color rgb="FF000000"/>
      <name val="Arial"/>
      <family val="2"/>
    </font>
    <font>
      <sz val="16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wrapText="1" readingOrder="1"/>
    </xf>
    <xf numFmtId="0" fontId="3" fillId="0" borderId="1" xfId="0" applyFont="1" applyBorder="1" applyAlignment="1">
      <alignment horizontal="center" wrapText="1" readingOrder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19" xfId="0" quotePrefix="1" applyBorder="1" applyAlignment="1">
      <alignment horizontal="center"/>
    </xf>
    <xf numFmtId="0" fontId="0" fillId="0" borderId="21" xfId="0" quotePrefix="1" applyBorder="1" applyAlignment="1">
      <alignment horizontal="center"/>
    </xf>
    <xf numFmtId="0" fontId="0" fillId="0" borderId="2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Travel</a:t>
            </a:r>
            <a:r>
              <a:rPr lang="en-US" baseline="0"/>
              <a:t> time Vs Flow (Multilane Hwy)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70 mph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Sheet1!$F$21:$F$44</c:f>
              <c:numCache>
                <c:formatCode>General</c:formatCode>
                <c:ptCount val="24"/>
                <c:pt idx="0">
                  <c:v>102.85714648035488</c:v>
                </c:pt>
                <c:pt idx="1">
                  <c:v>102.85729584456533</c:v>
                </c:pt>
                <c:pt idx="2">
                  <c:v>102.85850916487682</c:v>
                </c:pt>
                <c:pt idx="3">
                  <c:v>102.86360263679801</c:v>
                </c:pt>
                <c:pt idx="4">
                  <c:v>102.87869705050524</c:v>
                </c:pt>
                <c:pt idx="5">
                  <c:v>102.91483418077551</c:v>
                </c:pt>
                <c:pt idx="6">
                  <c:v>102.98976717625084</c:v>
                </c:pt>
                <c:pt idx="7">
                  <c:v>103.12990222856178</c:v>
                </c:pt>
                <c:pt idx="8">
                  <c:v>103.37237541926697</c:v>
                </c:pt>
                <c:pt idx="9">
                  <c:v>103.7672525740071</c:v>
                </c:pt>
                <c:pt idx="10">
                  <c:v>104.3798425180719</c:v>
                </c:pt>
                <c:pt idx="11">
                  <c:v>105.29311591046311</c:v>
                </c:pt>
                <c:pt idx="12">
                  <c:v>106.61022313172636</c:v>
                </c:pt>
                <c:pt idx="13">
                  <c:v>108.45710568030643</c:v>
                </c:pt>
                <c:pt idx="14">
                  <c:v>110.98519629234853</c:v>
                </c:pt>
                <c:pt idx="15">
                  <c:v>114.37420360353447</c:v>
                </c:pt>
                <c:pt idx="16">
                  <c:v>118.83497766017018</c:v>
                </c:pt>
                <c:pt idx="17">
                  <c:v>124.61245298868107</c:v>
                </c:pt>
                <c:pt idx="18">
                  <c:v>131.98866626790095</c:v>
                </c:pt>
                <c:pt idx="19">
                  <c:v>141.28584593150035</c:v>
                </c:pt>
                <c:pt idx="20">
                  <c:v>152.86957126925216</c:v>
                </c:pt>
                <c:pt idx="21">
                  <c:v>167.1519988036099</c:v>
                </c:pt>
                <c:pt idx="22">
                  <c:v>184.5951538984198</c:v>
                </c:pt>
                <c:pt idx="23">
                  <c:v>205.71428571428569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A1-47C3-BC3D-F0FBB66AABE3}"/>
            </c:ext>
          </c:extLst>
        </c:ser>
        <c:ser>
          <c:idx val="1"/>
          <c:order val="1"/>
          <c:tx>
            <c:v>60 mph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Sheet1!$G$21:$G$44</c:f>
              <c:numCache>
                <c:formatCode>General</c:formatCode>
                <c:ptCount val="24"/>
                <c:pt idx="0">
                  <c:v>120.02096979482319</c:v>
                </c:pt>
                <c:pt idx="1">
                  <c:v>120.13626212876984</c:v>
                </c:pt>
                <c:pt idx="2">
                  <c:v>120.40721293887627</c:v>
                </c:pt>
                <c:pt idx="3">
                  <c:v>120.88543392500738</c:v>
                </c:pt>
                <c:pt idx="4">
                  <c:v>121.61738418752469</c:v>
                </c:pt>
                <c:pt idx="5">
                  <c:v>122.64607748343606</c:v>
                </c:pt>
                <c:pt idx="6">
                  <c:v>124.01198119953725</c:v>
                </c:pt>
                <c:pt idx="7">
                  <c:v>125.75356661921879</c:v>
                </c:pt>
                <c:pt idx="8">
                  <c:v>127.90767763759327</c:v>
                </c:pt>
                <c:pt idx="9">
                  <c:v>130.50979345716488</c:v>
                </c:pt>
                <c:pt idx="10">
                  <c:v>133.59422429215186</c:v>
                </c:pt>
                <c:pt idx="11">
                  <c:v>137.19426221492165</c:v>
                </c:pt>
                <c:pt idx="12">
                  <c:v>141.34230059423345</c:v>
                </c:pt>
                <c:pt idx="13">
                  <c:v>146.06993074768235</c:v>
                </c:pt>
                <c:pt idx="14">
                  <c:v>151.40802157804811</c:v>
                </c:pt>
                <c:pt idx="15">
                  <c:v>157.38678619244558</c:v>
                </c:pt>
                <c:pt idx="16">
                  <c:v>164.03583835847328</c:v>
                </c:pt>
                <c:pt idx="17">
                  <c:v>171.38424088598197</c:v>
                </c:pt>
                <c:pt idx="18">
                  <c:v>179.46054749600665</c:v>
                </c:pt>
                <c:pt idx="19">
                  <c:v>188.29283936632996</c:v>
                </c:pt>
                <c:pt idx="20">
                  <c:v>197.90875727469424</c:v>
                </c:pt>
                <c:pt idx="21">
                  <c:v>208.33553006323606</c:v>
                </c:pt>
                <c:pt idx="22">
                  <c:v>219.60000000000002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A1-47C3-BC3D-F0FBB66AABE3}"/>
            </c:ext>
          </c:extLst>
        </c:ser>
        <c:ser>
          <c:idx val="2"/>
          <c:order val="2"/>
          <c:tx>
            <c:v>50 mph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Sheet1!$H$21:$H$44</c:f>
              <c:numCache>
                <c:formatCode>General</c:formatCode>
                <c:ptCount val="24"/>
                <c:pt idx="0">
                  <c:v>144.15507193678724</c:v>
                </c:pt>
                <c:pt idx="1">
                  <c:v>144.66480794653057</c:v>
                </c:pt>
                <c:pt idx="2">
                  <c:v>145.55771444061475</c:v>
                </c:pt>
                <c:pt idx="3">
                  <c:v>146.85009405909881</c:v>
                </c:pt>
                <c:pt idx="4">
                  <c:v>148.5537608622902</c:v>
                </c:pt>
                <c:pt idx="5">
                  <c:v>150.67806799864186</c:v>
                </c:pt>
                <c:pt idx="6">
                  <c:v>153.2307947656268</c:v>
                </c:pt>
                <c:pt idx="7">
                  <c:v>156.21862071309783</c:v>
                </c:pt>
                <c:pt idx="8">
                  <c:v>159.64741067127659</c:v>
                </c:pt>
                <c:pt idx="9">
                  <c:v>163.52240018775612</c:v>
                </c:pt>
                <c:pt idx="10">
                  <c:v>167.84832326368078</c:v>
                </c:pt>
                <c:pt idx="11">
                  <c:v>172.62950424782889</c:v>
                </c:pt>
                <c:pt idx="12">
                  <c:v>177.86992624532067</c:v>
                </c:pt>
                <c:pt idx="13">
                  <c:v>183.57328347167089</c:v>
                </c:pt>
                <c:pt idx="14">
                  <c:v>189.7430222466964</c:v>
                </c:pt>
                <c:pt idx="15">
                  <c:v>196.38237371637805</c:v>
                </c:pt>
                <c:pt idx="16">
                  <c:v>203.49438040371595</c:v>
                </c:pt>
                <c:pt idx="17">
                  <c:v>211.08191805952572</c:v>
                </c:pt>
                <c:pt idx="18">
                  <c:v>219.1477138686156</c:v>
                </c:pt>
                <c:pt idx="19">
                  <c:v>227.69436178500223</c:v>
                </c:pt>
                <c:pt idx="20">
                  <c:v>236.7243355740024</c:v>
                </c:pt>
                <c:pt idx="21">
                  <c:v>246.24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A1-47C3-BC3D-F0FBB66A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455744"/>
        <c:axId val="642552496"/>
      </c:scatterChart>
      <c:valAx>
        <c:axId val="64845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Traffic</a:t>
                </a:r>
                <a:r>
                  <a:rPr lang="en-US" baseline="0"/>
                  <a:t>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52496"/>
        <c:crosses val="autoZero"/>
        <c:crossBetween val="midCat"/>
      </c:valAx>
      <c:valAx>
        <c:axId val="64255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Travel</a:t>
                </a:r>
                <a:r>
                  <a:rPr lang="en-US" baseline="0"/>
                  <a:t> Time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455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Travel</a:t>
            </a:r>
            <a:r>
              <a:rPr lang="en-US" baseline="0"/>
              <a:t> time Vs Flow (Freeway Hwy)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70 mph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Sheet1!$I$21:$I$44</c:f>
              <c:numCache>
                <c:formatCode>General</c:formatCode>
                <c:ptCount val="24"/>
                <c:pt idx="0">
                  <c:v>102.85714285714555</c:v>
                </c:pt>
                <c:pt idx="1">
                  <c:v>102.85714285954577</c:v>
                </c:pt>
                <c:pt idx="2">
                  <c:v>102.85714298491472</c:v>
                </c:pt>
                <c:pt idx="3">
                  <c:v>102.85714499921885</c:v>
                </c:pt>
                <c:pt idx="4">
                  <c:v>102.85716193602838</c:v>
                </c:pt>
                <c:pt idx="5">
                  <c:v>102.85725675858255</c:v>
                </c:pt>
                <c:pt idx="6">
                  <c:v>102.85765880730341</c:v>
                </c:pt>
                <c:pt idx="7">
                  <c:v>102.85905239746008</c:v>
                </c:pt>
                <c:pt idx="8">
                  <c:v>102.8631993826737</c:v>
                </c:pt>
                <c:pt idx="9">
                  <c:v>102.87415061091572</c:v>
                </c:pt>
                <c:pt idx="10">
                  <c:v>102.90042365661419</c:v>
                </c:pt>
                <c:pt idx="11">
                  <c:v>102.95867958673634</c:v>
                </c:pt>
                <c:pt idx="12">
                  <c:v>103.07962328568746</c:v>
                </c:pt>
                <c:pt idx="13">
                  <c:v>103.3170834169148</c:v>
                </c:pt>
                <c:pt idx="14">
                  <c:v>103.76150276002427</c:v>
                </c:pt>
                <c:pt idx="15">
                  <c:v>104.5593906895058</c:v>
                </c:pt>
                <c:pt idx="16">
                  <c:v>105.94066015666409</c:v>
                </c:pt>
                <c:pt idx="17">
                  <c:v>108.25619485074203</c:v>
                </c:pt>
                <c:pt idx="18">
                  <c:v>112.02847135255747</c:v>
                </c:pt>
                <c:pt idx="19">
                  <c:v>118.01859911557473</c:v>
                </c:pt>
                <c:pt idx="20">
                  <c:v>127.31374103708947</c:v>
                </c:pt>
                <c:pt idx="21">
                  <c:v>141.43954220146105</c:v>
                </c:pt>
                <c:pt idx="22">
                  <c:v>162.50292703937603</c:v>
                </c:pt>
                <c:pt idx="23">
                  <c:v>193.37142857142854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76-4302-AD54-90004A7B9356}"/>
            </c:ext>
          </c:extLst>
        </c:ser>
        <c:ser>
          <c:idx val="1"/>
          <c:order val="1"/>
          <c:tx>
            <c:v>60 mph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Sheet1!$J$21:$J$44</c:f>
              <c:numCache>
                <c:formatCode>General</c:formatCode>
                <c:ptCount val="24"/>
                <c:pt idx="0">
                  <c:v>120.00000322668255</c:v>
                </c:pt>
                <c:pt idx="1">
                  <c:v>120.00014602298312</c:v>
                </c:pt>
                <c:pt idx="2">
                  <c:v>120.00135807308205</c:v>
                </c:pt>
                <c:pt idx="3">
                  <c:v>120.00660824586119</c:v>
                </c:pt>
                <c:pt idx="4">
                  <c:v>120.02254712975714</c:v>
                </c:pt>
                <c:pt idx="5">
                  <c:v>120.06145937188288</c:v>
                </c:pt>
                <c:pt idx="6">
                  <c:v>120.14348135203312</c:v>
                </c:pt>
                <c:pt idx="7">
                  <c:v>120.29905506945211</c:v>
                </c:pt>
                <c:pt idx="8">
                  <c:v>120.57159713357944</c:v>
                </c:pt>
                <c:pt idx="9">
                  <c:v>121.02036661424384</c:v>
                </c:pt>
                <c:pt idx="10">
                  <c:v>121.72351873523017</c:v>
                </c:pt>
                <c:pt idx="11">
                  <c:v>122.78133367205488</c:v>
                </c:pt>
                <c:pt idx="12">
                  <c:v>124.31961139357432</c:v>
                </c:pt>
                <c:pt idx="13">
                  <c:v>126.49322476777166</c:v>
                </c:pt>
                <c:pt idx="14">
                  <c:v>129.48982415592016</c:v>
                </c:pt>
                <c:pt idx="15">
                  <c:v>133.53368752369934</c:v>
                </c:pt>
                <c:pt idx="16">
                  <c:v>138.88971075430311</c:v>
                </c:pt>
                <c:pt idx="17">
                  <c:v>145.86753339269202</c:v>
                </c:pt>
                <c:pt idx="18">
                  <c:v>154.82579550715042</c:v>
                </c:pt>
                <c:pt idx="19">
                  <c:v>166.17652174260334</c:v>
                </c:pt>
                <c:pt idx="20">
                  <c:v>180.3896289733888</c:v>
                </c:pt>
                <c:pt idx="21">
                  <c:v>197.9975542517322</c:v>
                </c:pt>
                <c:pt idx="22">
                  <c:v>219.60000000000002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76-4302-AD54-90004A7B9356}"/>
            </c:ext>
          </c:extLst>
        </c:ser>
        <c:ser>
          <c:idx val="2"/>
          <c:order val="2"/>
          <c:tx>
            <c:v>50 mph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Sheet1!$K$21:$K$44</c:f>
              <c:numCache>
                <c:formatCode>General</c:formatCode>
                <c:ptCount val="24"/>
                <c:pt idx="0">
                  <c:v>144.00118530159315</c:v>
                </c:pt>
                <c:pt idx="1">
                  <c:v>144.01437265008872</c:v>
                </c:pt>
                <c:pt idx="2">
                  <c:v>144.06186790145949</c:v>
                </c:pt>
                <c:pt idx="3">
                  <c:v>144.17427891075297</c:v>
                </c:pt>
                <c:pt idx="4">
                  <c:v>144.38915344888542</c:v>
                </c:pt>
                <c:pt idx="5">
                  <c:v>144.75019362541897</c:v>
                </c:pt>
                <c:pt idx="6">
                  <c:v>145.3067178154331</c:v>
                </c:pt>
                <c:pt idx="7">
                  <c:v>146.11325945777355</c:v>
                </c:pt>
                <c:pt idx="8">
                  <c:v>147.22925173899526</c:v>
                </c:pt>
                <c:pt idx="9">
                  <c:v>148.7187706351223</c:v>
                </c:pt>
                <c:pt idx="10">
                  <c:v>150.65031987029539</c:v>
                </c:pt>
                <c:pt idx="11">
                  <c:v>153.09664724910451</c:v>
                </c:pt>
                <c:pt idx="12">
                  <c:v>156.13458523177019</c:v>
                </c:pt>
                <c:pt idx="13">
                  <c:v>159.84491072484991</c:v>
                </c:pt>
                <c:pt idx="14">
                  <c:v>164.3122204229312</c:v>
                </c:pt>
                <c:pt idx="15">
                  <c:v>169.62481895585722</c:v>
                </c:pt>
                <c:pt idx="16">
                  <c:v>175.87461773679365</c:v>
                </c:pt>
                <c:pt idx="17">
                  <c:v>183.15704286582107</c:v>
                </c:pt>
                <c:pt idx="18">
                  <c:v>191.57095078101224</c:v>
                </c:pt>
                <c:pt idx="19">
                  <c:v>201.21855060174127</c:v>
                </c:pt>
                <c:pt idx="20">
                  <c:v>212.20533230186896</c:v>
                </c:pt>
                <c:pt idx="21">
                  <c:v>224.64000000000001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76-4302-AD54-90004A7B9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455744"/>
        <c:axId val="642552496"/>
      </c:scatterChart>
      <c:valAx>
        <c:axId val="64845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Traffic</a:t>
                </a:r>
                <a:r>
                  <a:rPr lang="en-US" baseline="0"/>
                  <a:t>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52496"/>
        <c:crosses val="autoZero"/>
        <c:crossBetween val="midCat"/>
      </c:valAx>
      <c:valAx>
        <c:axId val="64255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Travel</a:t>
                </a:r>
                <a:r>
                  <a:rPr lang="en-US" baseline="0"/>
                  <a:t> Time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455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Travel</a:t>
            </a:r>
            <a:r>
              <a:rPr lang="en-US" baseline="0"/>
              <a:t> time Vs Flow @ 70 mph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Freeway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Sheet1!$I$21:$I$44</c:f>
              <c:numCache>
                <c:formatCode>General</c:formatCode>
                <c:ptCount val="24"/>
                <c:pt idx="0">
                  <c:v>102.85714285714555</c:v>
                </c:pt>
                <c:pt idx="1">
                  <c:v>102.85714285954577</c:v>
                </c:pt>
                <c:pt idx="2">
                  <c:v>102.85714298491472</c:v>
                </c:pt>
                <c:pt idx="3">
                  <c:v>102.85714499921885</c:v>
                </c:pt>
                <c:pt idx="4">
                  <c:v>102.85716193602838</c:v>
                </c:pt>
                <c:pt idx="5">
                  <c:v>102.85725675858255</c:v>
                </c:pt>
                <c:pt idx="6">
                  <c:v>102.85765880730341</c:v>
                </c:pt>
                <c:pt idx="7">
                  <c:v>102.85905239746008</c:v>
                </c:pt>
                <c:pt idx="8">
                  <c:v>102.8631993826737</c:v>
                </c:pt>
                <c:pt idx="9">
                  <c:v>102.87415061091572</c:v>
                </c:pt>
                <c:pt idx="10">
                  <c:v>102.90042365661419</c:v>
                </c:pt>
                <c:pt idx="11">
                  <c:v>102.95867958673634</c:v>
                </c:pt>
                <c:pt idx="12">
                  <c:v>103.07962328568746</c:v>
                </c:pt>
                <c:pt idx="13">
                  <c:v>103.3170834169148</c:v>
                </c:pt>
                <c:pt idx="14">
                  <c:v>103.76150276002427</c:v>
                </c:pt>
                <c:pt idx="15">
                  <c:v>104.5593906895058</c:v>
                </c:pt>
                <c:pt idx="16">
                  <c:v>105.94066015666409</c:v>
                </c:pt>
                <c:pt idx="17">
                  <c:v>108.25619485074203</c:v>
                </c:pt>
                <c:pt idx="18">
                  <c:v>112.02847135255747</c:v>
                </c:pt>
                <c:pt idx="19">
                  <c:v>118.01859911557473</c:v>
                </c:pt>
                <c:pt idx="20">
                  <c:v>127.31374103708947</c:v>
                </c:pt>
                <c:pt idx="21">
                  <c:v>141.43954220146105</c:v>
                </c:pt>
                <c:pt idx="22">
                  <c:v>162.50292703937603</c:v>
                </c:pt>
                <c:pt idx="23">
                  <c:v>193.37142857142854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D0-4797-B254-5FF27BB83FE7}"/>
            </c:ext>
          </c:extLst>
        </c:ser>
        <c:ser>
          <c:idx val="1"/>
          <c:order val="1"/>
          <c:tx>
            <c:v>Multilane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Sheet1!$E$21:$E$44</c:f>
              <c:numCache>
                <c:formatCode>General</c:formatCode>
                <c:ptCount val="24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</c:numCache>
            </c:numRef>
          </c:xVal>
          <c:yVal>
            <c:numRef>
              <c:f>Sheet1!$F$21:$F$44</c:f>
              <c:numCache>
                <c:formatCode>General</c:formatCode>
                <c:ptCount val="24"/>
                <c:pt idx="0">
                  <c:v>102.85714648035488</c:v>
                </c:pt>
                <c:pt idx="1">
                  <c:v>102.85729584456533</c:v>
                </c:pt>
                <c:pt idx="2">
                  <c:v>102.85850916487682</c:v>
                </c:pt>
                <c:pt idx="3">
                  <c:v>102.86360263679801</c:v>
                </c:pt>
                <c:pt idx="4">
                  <c:v>102.87869705050524</c:v>
                </c:pt>
                <c:pt idx="5">
                  <c:v>102.91483418077551</c:v>
                </c:pt>
                <c:pt idx="6">
                  <c:v>102.98976717625084</c:v>
                </c:pt>
                <c:pt idx="7">
                  <c:v>103.12990222856178</c:v>
                </c:pt>
                <c:pt idx="8">
                  <c:v>103.37237541926697</c:v>
                </c:pt>
                <c:pt idx="9">
                  <c:v>103.7672525740071</c:v>
                </c:pt>
                <c:pt idx="10">
                  <c:v>104.3798425180719</c:v>
                </c:pt>
                <c:pt idx="11">
                  <c:v>105.29311591046311</c:v>
                </c:pt>
                <c:pt idx="12">
                  <c:v>106.61022313172636</c:v>
                </c:pt>
                <c:pt idx="13">
                  <c:v>108.45710568030643</c:v>
                </c:pt>
                <c:pt idx="14">
                  <c:v>110.98519629234853</c:v>
                </c:pt>
                <c:pt idx="15">
                  <c:v>114.37420360353447</c:v>
                </c:pt>
                <c:pt idx="16">
                  <c:v>118.83497766017018</c:v>
                </c:pt>
                <c:pt idx="17">
                  <c:v>124.61245298868107</c:v>
                </c:pt>
                <c:pt idx="18">
                  <c:v>131.98866626790095</c:v>
                </c:pt>
                <c:pt idx="19">
                  <c:v>141.28584593150035</c:v>
                </c:pt>
                <c:pt idx="20">
                  <c:v>152.86957126925216</c:v>
                </c:pt>
                <c:pt idx="21">
                  <c:v>167.1519988036099</c:v>
                </c:pt>
                <c:pt idx="22">
                  <c:v>184.5951538984198</c:v>
                </c:pt>
                <c:pt idx="23">
                  <c:v>205.71428571428569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D0-4797-B254-5FF27BB83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455744"/>
        <c:axId val="642552496"/>
      </c:scatterChart>
      <c:valAx>
        <c:axId val="64845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Traffic</a:t>
                </a:r>
                <a:r>
                  <a:rPr lang="en-US" baseline="0"/>
                  <a:t>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552496"/>
        <c:crosses val="autoZero"/>
        <c:crossBetween val="midCat"/>
      </c:valAx>
      <c:valAx>
        <c:axId val="64255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Travel</a:t>
                </a:r>
                <a:r>
                  <a:rPr lang="en-US" baseline="0"/>
                  <a:t> Time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455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9</xdr:col>
      <xdr:colOff>619125</xdr:colOff>
      <xdr:row>13</xdr:row>
      <xdr:rowOff>161924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7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267200" y="0"/>
              <a:ext cx="4048125" cy="34099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d>
                      <m:dPr>
                        <m:begChr m:val="["/>
                        <m:endChr m:val="]"/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1+ </m:t>
                        </m:r>
                        <m:r>
                          <a:rPr lang="en-US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  <m:sSup>
                          <m:sSupPr>
                            <m:ctrlPr>
                              <a:rPr lang="en-US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US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𝑥</m:t>
                                    </m:r>
                                  </m:num>
                                  <m:den>
                                    <m:r>
                                      <a:rPr lang="en-US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𝑘</m:t>
                                    </m:r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n-US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𝛽</m:t>
                            </m:r>
                          </m:sup>
                        </m:sSup>
                      </m:e>
                    </m:d>
                  </m:oMath>
                </m:oMathPara>
              </a14:m>
              <a:endParaRPr lang="en-US" b="0"/>
            </a:p>
            <a:p>
              <a:r>
                <a:rPr lang="en-US"/>
                <a:t>Where,</a:t>
              </a: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𝑓𝑟𝑒𝑒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𝑓𝑙𝑜𝑤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𝑡𝑟𝑎𝑣𝑒𝑙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𝑡𝑖𝑚𝑒</m:t>
                    </m:r>
                  </m:oMath>
                </m:oMathPara>
              </a14:m>
              <a:endParaRPr lang="en-US" b="0"/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b="0" i="1">
                        <a:latin typeface="Cambria Math" panose="02040503050406030204" pitchFamily="18" charset="0"/>
                      </a:rPr>
                      <m:t>𝑘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𝑙𝑖𝑛𝑘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𝑐𝑎𝑝𝑎𝑐𝑖𝑡𝑦</m:t>
                    </m:r>
                  </m:oMath>
                </m:oMathPara>
              </a14:m>
              <a:endParaRPr lang="en-US" b="0"/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𝛼</m:t>
                    </m:r>
                    <m:r>
                      <a:rPr lang="en-US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=0.15, </m:t>
                    </m:r>
                    <m:r>
                      <a:rPr lang="en-US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𝑡𝑦𝑝𝑖𝑐𝑎𝑙</m:t>
                    </m:r>
                  </m:oMath>
                </m:oMathPara>
              </a14:m>
              <a:endParaRPr lang="en-US" b="0">
                <a:ea typeface="Cambria Math" panose="02040503050406030204" pitchFamily="18" charset="0"/>
              </a:endParaRPr>
            </a:p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𝛽</m:t>
                    </m:r>
                    <m:r>
                      <a:rPr lang="en-US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=4, </m:t>
                    </m:r>
                    <m:r>
                      <a:rPr lang="en-US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𝑡𝑦𝑝𝑖𝑐𝑎𝑙</m:t>
                    </m:r>
                  </m:oMath>
                </m:oMathPara>
              </a14:m>
              <a:endParaRPr lang="en-US">
                <a:ea typeface="Cambria Math" panose="02040503050406030204" pitchFamily="18" charset="0"/>
              </a:endParaRPr>
            </a:p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i="1" kern="120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x</a:t>
              </a:r>
              <a14:m>
                <m:oMath xmlns:m="http://schemas.openxmlformats.org/officeDocument/2006/math">
                  <m:r>
                    <a:rPr lang="en-US" sz="24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240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lang="en-US" sz="24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𝑓𝑙𝑜𝑤</m:t>
                  </m:r>
                </m:oMath>
              </a14:m>
              <a:endParaRPr lang="en-US" sz="2400" b="0" i="1" kern="120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/>
              </a:pPr>
              <a:endParaRPr lang="en-US" i="1">
                <a:effectLst/>
              </a:endParaRPr>
            </a:p>
            <a:p>
              <a:pPr algn="ctr"/>
              <a:endParaRPr lang="en-US">
                <a:ea typeface="Cambria Math" panose="02040503050406030204" pitchFamily="18" charset="0"/>
              </a:endParaRPr>
            </a:p>
            <a:p>
              <a:endParaRPr lang="en-US"/>
            </a:p>
          </xdr:txBody>
        </xdr:sp>
      </mc:Choice>
      <mc:Fallback xmlns="">
        <xdr:sp macro="" textlink="">
          <xdr:nvSpPr>
            <xdr:cNvPr id="2" name="TextBox 17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4267200" y="0"/>
              <a:ext cx="4048125" cy="34099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Verdana" panose="020B0604030504040204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 panose="02040503050406030204" pitchFamily="18" charset="0"/>
                </a:rPr>
                <a:t>𝑡=𝑡_0 [1+ 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𝛼(𝑥/𝑘)^𝛽 ]</a:t>
              </a:r>
              <a:endParaRPr lang="en-US" b="0"/>
            </a:p>
            <a:p>
              <a:r>
                <a:rPr lang="en-US"/>
                <a:t>Where,</a:t>
              </a:r>
            </a:p>
            <a:p>
              <a:pPr algn="ctr"/>
              <a:r>
                <a:rPr lang="en-US" b="0" i="0">
                  <a:latin typeface="Cambria Math" panose="02040503050406030204" pitchFamily="18" charset="0"/>
                </a:rPr>
                <a:t>𝑡_0=𝑓𝑟𝑒𝑒 𝑓𝑙𝑜𝑤 𝑡𝑟𝑎𝑣𝑒𝑙 𝑡𝑖𝑚𝑒</a:t>
              </a:r>
              <a:endParaRPr lang="en-US" b="0"/>
            </a:p>
            <a:p>
              <a:pPr algn="ctr"/>
              <a:r>
                <a:rPr lang="en-US" b="0" i="0">
                  <a:latin typeface="Cambria Math" panose="02040503050406030204" pitchFamily="18" charset="0"/>
                </a:rPr>
                <a:t>𝑘=𝑙𝑖𝑛𝑘 𝑐𝑎𝑝𝑎𝑐𝑖𝑡𝑦</a:t>
              </a:r>
              <a:endParaRPr lang="en-US" b="0"/>
            </a:p>
            <a:p>
              <a:pPr algn="ctr"/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=0.15, 𝑡𝑦𝑝𝑖𝑐𝑎𝑙</a:t>
              </a:r>
              <a:endParaRPr lang="en-US" b="0">
                <a:ea typeface="Cambria Math" panose="02040503050406030204" pitchFamily="18" charset="0"/>
              </a:endParaRPr>
            </a:p>
            <a:p>
              <a:pPr algn="ctr"/>
              <a:r>
                <a:rPr lang="en-US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𝛽=4, 𝑡𝑦𝑝𝑖𝑐𝑎𝑙</a:t>
              </a:r>
              <a:endParaRPr lang="en-US">
                <a:ea typeface="Cambria Math" panose="02040503050406030204" pitchFamily="18" charset="0"/>
              </a:endParaRPr>
            </a:p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i="1" kern="120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x</a:t>
              </a:r>
              <a:r>
                <a:rPr lang="en-US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2400" i="0" kern="1200">
                  <a:solidFill>
                    <a:schemeClr val="tx1"/>
                  </a:solidFill>
                  <a:effectLst/>
                  <a:latin typeface="Verdana" panose="020B0604030504040204" pitchFamily="34" charset="0"/>
                  <a:ea typeface="+mn-ea"/>
                  <a:cs typeface="+mn-cs"/>
                </a:rPr>
                <a:t>=</a:t>
              </a:r>
              <a:r>
                <a:rPr lang="en-US" sz="24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𝑓𝑙𝑜𝑤</a:t>
              </a:r>
              <a:endParaRPr lang="en-US" sz="2400" b="0" i="1" kern="120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lvl="0" indent="0" algn="ctr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  <a:defRPr/>
              </a:pPr>
              <a:endParaRPr lang="en-US" i="1">
                <a:effectLst/>
              </a:endParaRPr>
            </a:p>
            <a:p>
              <a:pPr algn="ctr"/>
              <a:endParaRPr lang="en-US">
                <a:ea typeface="Cambria Math" panose="02040503050406030204" pitchFamily="18" charset="0"/>
              </a:endParaRPr>
            </a:p>
            <a:p>
              <a:endParaRPr lang="en-US"/>
            </a:p>
          </xdr:txBody>
        </xdr:sp>
      </mc:Fallback>
    </mc:AlternateContent>
    <xdr:clientData/>
  </xdr:twoCellAnchor>
  <xdr:twoCellAnchor>
    <xdr:from>
      <xdr:col>15</xdr:col>
      <xdr:colOff>4762</xdr:colOff>
      <xdr:row>1</xdr:row>
      <xdr:rowOff>0</xdr:rowOff>
    </xdr:from>
    <xdr:to>
      <xdr:col>21</xdr:col>
      <xdr:colOff>461962</xdr:colOff>
      <xdr:row>11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3DFB3C-86C3-48A8-B9B4-84B7CB2AF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676275</xdr:colOff>
      <xdr:row>13</xdr:row>
      <xdr:rowOff>0</xdr:rowOff>
    </xdr:from>
    <xdr:to>
      <xdr:col>21</xdr:col>
      <xdr:colOff>447675</xdr:colOff>
      <xdr:row>23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96E876-8B81-41CF-91AD-1E5A988DB6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24</xdr:row>
      <xdr:rowOff>142875</xdr:rowOff>
    </xdr:from>
    <xdr:to>
      <xdr:col>21</xdr:col>
      <xdr:colOff>457200</xdr:colOff>
      <xdr:row>38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C211A53-E168-4DBD-AFBC-A4B0F1303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E19" sqref="E19:K44"/>
    </sheetView>
  </sheetViews>
  <sheetFormatPr defaultRowHeight="15.75"/>
  <cols>
    <col min="1" max="1" width="23.75" bestFit="1" customWidth="1"/>
    <col min="2" max="2" width="18.375" customWidth="1"/>
    <col min="3" max="3" width="4.875" bestFit="1" customWidth="1"/>
  </cols>
  <sheetData>
    <row r="1" spans="1:8" ht="21" thickBot="1">
      <c r="A1" s="1" t="s">
        <v>0</v>
      </c>
      <c r="B1" s="2" t="s">
        <v>1</v>
      </c>
      <c r="C1" s="2" t="s">
        <v>2</v>
      </c>
    </row>
    <row r="2" spans="1:8" ht="21" thickBot="1">
      <c r="A2" s="1" t="s">
        <v>3</v>
      </c>
      <c r="B2" s="1">
        <v>0.88</v>
      </c>
      <c r="C2" s="1">
        <v>9.8000000000000007</v>
      </c>
    </row>
    <row r="3" spans="1:8" ht="21" thickBot="1">
      <c r="A3" s="1" t="s">
        <v>4</v>
      </c>
      <c r="B3" s="1">
        <v>0.83</v>
      </c>
      <c r="C3" s="1">
        <v>5.5</v>
      </c>
    </row>
    <row r="4" spans="1:8" ht="21" thickBot="1">
      <c r="A4" s="1" t="s">
        <v>5</v>
      </c>
      <c r="B4" s="1">
        <v>0.56000000000000005</v>
      </c>
      <c r="C4" s="1">
        <v>3.6</v>
      </c>
    </row>
    <row r="5" spans="1:8" ht="24" thickBot="1">
      <c r="A5" s="3"/>
      <c r="B5" s="3"/>
      <c r="C5" s="3"/>
    </row>
    <row r="6" spans="1:8" ht="21" thickBot="1">
      <c r="A6" s="1" t="s">
        <v>6</v>
      </c>
      <c r="B6" s="2" t="s">
        <v>1</v>
      </c>
      <c r="C6" s="2" t="s">
        <v>2</v>
      </c>
    </row>
    <row r="7" spans="1:8" ht="21" thickBot="1">
      <c r="A7" s="1" t="s">
        <v>3</v>
      </c>
      <c r="B7" s="1">
        <v>1</v>
      </c>
      <c r="C7" s="1">
        <v>5.4</v>
      </c>
    </row>
    <row r="8" spans="1:8" ht="21" thickBot="1">
      <c r="A8" s="1" t="s">
        <v>4</v>
      </c>
      <c r="B8" s="1">
        <v>0.83</v>
      </c>
      <c r="C8" s="1">
        <v>2.7</v>
      </c>
    </row>
    <row r="9" spans="1:8" ht="21" thickBot="1">
      <c r="A9" s="1" t="s">
        <v>5</v>
      </c>
      <c r="B9" s="1">
        <v>0.71</v>
      </c>
      <c r="C9" s="1">
        <v>2.1</v>
      </c>
    </row>
    <row r="13" spans="1:8" ht="16.5" thickBot="1"/>
    <row r="14" spans="1:8" ht="41.25" thickBot="1">
      <c r="A14" s="1" t="s">
        <v>7</v>
      </c>
      <c r="B14" s="1" t="s">
        <v>8</v>
      </c>
      <c r="E14" s="4" t="s">
        <v>9</v>
      </c>
    </row>
    <row r="15" spans="1:8" ht="21" thickBot="1">
      <c r="A15" s="1">
        <v>70</v>
      </c>
      <c r="B15" s="1">
        <v>2400</v>
      </c>
    </row>
    <row r="16" spans="1:8" ht="21" thickBot="1">
      <c r="A16" s="1">
        <v>60</v>
      </c>
      <c r="B16" s="1">
        <v>2300</v>
      </c>
      <c r="H16" t="s">
        <v>14</v>
      </c>
    </row>
    <row r="17" spans="1:11" ht="21" thickBot="1">
      <c r="A17" s="1">
        <v>55</v>
      </c>
      <c r="B17" s="1">
        <v>2250</v>
      </c>
    </row>
    <row r="18" spans="1:11" ht="21" thickBot="1">
      <c r="A18" s="1">
        <v>50</v>
      </c>
      <c r="B18" s="1">
        <v>2200</v>
      </c>
      <c r="E18" s="6"/>
      <c r="F18" s="32" t="s">
        <v>12</v>
      </c>
      <c r="G18" s="33"/>
      <c r="H18" s="33"/>
      <c r="I18" s="33"/>
      <c r="J18" s="33"/>
      <c r="K18" s="34"/>
    </row>
    <row r="19" spans="1:11" ht="16.5" thickBot="1">
      <c r="E19" s="7"/>
      <c r="F19" s="29" t="s">
        <v>10</v>
      </c>
      <c r="G19" s="30"/>
      <c r="H19" s="31"/>
      <c r="I19" s="29" t="s">
        <v>11</v>
      </c>
      <c r="J19" s="30"/>
      <c r="K19" s="31"/>
    </row>
    <row r="20" spans="1:11" ht="16.5" thickBot="1">
      <c r="E20" s="5"/>
      <c r="F20" s="20" t="s">
        <v>3</v>
      </c>
      <c r="G20" s="21" t="s">
        <v>4</v>
      </c>
      <c r="H20" s="22" t="s">
        <v>5</v>
      </c>
      <c r="I20" s="20" t="s">
        <v>3</v>
      </c>
      <c r="J20" s="21" t="s">
        <v>4</v>
      </c>
      <c r="K20" s="23" t="s">
        <v>5</v>
      </c>
    </row>
    <row r="21" spans="1:11">
      <c r="E21" s="9">
        <v>100</v>
      </c>
      <c r="F21" s="16">
        <f>120/70*60*(1+$B$7*(E21/$B$15)^$C$7)</f>
        <v>102.85714648035488</v>
      </c>
      <c r="G21" s="17">
        <f>120/60*60*(1+$B$8*(E21/$B$16)^$C$8)</f>
        <v>120.02096979482319</v>
      </c>
      <c r="H21" s="18">
        <f>120/50*60*(1+$B$9*(E21/$B$18)^$C$9)</f>
        <v>144.15507193678724</v>
      </c>
      <c r="I21" s="16">
        <f>120/70*60*(1+$B$2*(E21/$B$15)^$C$2)</f>
        <v>102.85714285714555</v>
      </c>
      <c r="J21" s="17">
        <f t="shared" ref="J21:J43" si="0">120/60*60*(1+$B$3*(E21/$B$16)^$C$3)</f>
        <v>120.00000322668255</v>
      </c>
      <c r="K21" s="19">
        <f>120/50*60*(1+$B$4*(E21/$B$18)^$C$4)</f>
        <v>144.00118530159315</v>
      </c>
    </row>
    <row r="22" spans="1:11">
      <c r="E22" s="10">
        <f>E21+100</f>
        <v>200</v>
      </c>
      <c r="F22" s="12">
        <f t="shared" ref="F22:F44" si="1">120/70*60*(1+$B$7*(E22/$B$15)^$C$7)</f>
        <v>102.85729584456533</v>
      </c>
      <c r="G22" s="8">
        <f t="shared" ref="G22:G43" si="2">120/60*60*(1+$B$8*(E22/$B$16)^$C$8)</f>
        <v>120.13626212876984</v>
      </c>
      <c r="H22" s="15">
        <f t="shared" ref="H22:H42" si="3">120/50*60*(1+$B$9*(E22/$B$18)^$C$9)</f>
        <v>144.66480794653057</v>
      </c>
      <c r="I22" s="12">
        <f t="shared" ref="I22:I44" si="4">120/70*60*(1+$B$2*(E22/$B$15)^$C$2)</f>
        <v>102.85714285954577</v>
      </c>
      <c r="J22" s="8">
        <f t="shared" si="0"/>
        <v>120.00014602298312</v>
      </c>
      <c r="K22" s="13">
        <f t="shared" ref="K22:K42" si="5">120/50*60*(1+$B$4*(E22/$B$18)^$C$4)</f>
        <v>144.01437265008872</v>
      </c>
    </row>
    <row r="23" spans="1:11">
      <c r="E23" s="10">
        <f t="shared" ref="E23:E44" si="6">E22+100</f>
        <v>300</v>
      </c>
      <c r="F23" s="12">
        <f t="shared" si="1"/>
        <v>102.85850916487682</v>
      </c>
      <c r="G23" s="8">
        <f t="shared" si="2"/>
        <v>120.40721293887627</v>
      </c>
      <c r="H23" s="15">
        <f t="shared" si="3"/>
        <v>145.55771444061475</v>
      </c>
      <c r="I23" s="12">
        <f t="shared" si="4"/>
        <v>102.85714298491472</v>
      </c>
      <c r="J23" s="8">
        <f t="shared" si="0"/>
        <v>120.00135807308205</v>
      </c>
      <c r="K23" s="13">
        <f t="shared" si="5"/>
        <v>144.06186790145949</v>
      </c>
    </row>
    <row r="24" spans="1:11">
      <c r="E24" s="10">
        <f t="shared" si="6"/>
        <v>400</v>
      </c>
      <c r="F24" s="12">
        <f t="shared" si="1"/>
        <v>102.86360263679801</v>
      </c>
      <c r="G24" s="8">
        <f>120/60*60*(1+$B$8*(E24/$B$16)^$C$8)</f>
        <v>120.88543392500738</v>
      </c>
      <c r="H24" s="15">
        <f t="shared" si="3"/>
        <v>146.85009405909881</v>
      </c>
      <c r="I24" s="12">
        <f t="shared" si="4"/>
        <v>102.85714499921885</v>
      </c>
      <c r="J24" s="8">
        <f t="shared" si="0"/>
        <v>120.00660824586119</v>
      </c>
      <c r="K24" s="13">
        <f t="shared" si="5"/>
        <v>144.17427891075297</v>
      </c>
    </row>
    <row r="25" spans="1:11">
      <c r="E25" s="10">
        <f t="shared" si="6"/>
        <v>500</v>
      </c>
      <c r="F25" s="12">
        <f t="shared" si="1"/>
        <v>102.87869705050524</v>
      </c>
      <c r="G25" s="8">
        <f t="shared" si="2"/>
        <v>121.61738418752469</v>
      </c>
      <c r="H25" s="15">
        <f t="shared" si="3"/>
        <v>148.5537608622902</v>
      </c>
      <c r="I25" s="12">
        <f t="shared" si="4"/>
        <v>102.85716193602838</v>
      </c>
      <c r="J25" s="8">
        <f t="shared" si="0"/>
        <v>120.02254712975714</v>
      </c>
      <c r="K25" s="13">
        <f t="shared" si="5"/>
        <v>144.38915344888542</v>
      </c>
    </row>
    <row r="26" spans="1:11">
      <c r="E26" s="10">
        <f t="shared" si="6"/>
        <v>600</v>
      </c>
      <c r="F26" s="12">
        <f t="shared" si="1"/>
        <v>102.91483418077551</v>
      </c>
      <c r="G26" s="8">
        <f t="shared" si="2"/>
        <v>122.64607748343606</v>
      </c>
      <c r="H26" s="15">
        <f t="shared" si="3"/>
        <v>150.67806799864186</v>
      </c>
      <c r="I26" s="12">
        <f t="shared" si="4"/>
        <v>102.85725675858255</v>
      </c>
      <c r="J26" s="8">
        <f t="shared" si="0"/>
        <v>120.06145937188288</v>
      </c>
      <c r="K26" s="13">
        <f t="shared" si="5"/>
        <v>144.75019362541897</v>
      </c>
    </row>
    <row r="27" spans="1:11">
      <c r="E27" s="10">
        <f t="shared" si="6"/>
        <v>700</v>
      </c>
      <c r="F27" s="12">
        <f t="shared" si="1"/>
        <v>102.98976717625084</v>
      </c>
      <c r="G27" s="8">
        <f t="shared" si="2"/>
        <v>124.01198119953725</v>
      </c>
      <c r="H27" s="15">
        <f t="shared" si="3"/>
        <v>153.2307947656268</v>
      </c>
      <c r="I27" s="12">
        <f t="shared" si="4"/>
        <v>102.85765880730341</v>
      </c>
      <c r="J27" s="8">
        <f t="shared" si="0"/>
        <v>120.14348135203312</v>
      </c>
      <c r="K27" s="13">
        <f t="shared" si="5"/>
        <v>145.3067178154331</v>
      </c>
    </row>
    <row r="28" spans="1:11">
      <c r="E28" s="10">
        <f t="shared" si="6"/>
        <v>800</v>
      </c>
      <c r="F28" s="12">
        <f t="shared" si="1"/>
        <v>103.12990222856178</v>
      </c>
      <c r="G28" s="8">
        <f t="shared" si="2"/>
        <v>125.75356661921879</v>
      </c>
      <c r="H28" s="15">
        <f t="shared" si="3"/>
        <v>156.21862071309783</v>
      </c>
      <c r="I28" s="12">
        <f t="shared" si="4"/>
        <v>102.85905239746008</v>
      </c>
      <c r="J28" s="8">
        <f t="shared" si="0"/>
        <v>120.29905506945211</v>
      </c>
      <c r="K28" s="13">
        <f t="shared" si="5"/>
        <v>146.11325945777355</v>
      </c>
    </row>
    <row r="29" spans="1:11">
      <c r="E29" s="10">
        <f t="shared" si="6"/>
        <v>900</v>
      </c>
      <c r="F29" s="12">
        <f t="shared" si="1"/>
        <v>103.37237541926697</v>
      </c>
      <c r="G29" s="8">
        <f t="shared" si="2"/>
        <v>127.90767763759327</v>
      </c>
      <c r="H29" s="15">
        <f t="shared" si="3"/>
        <v>159.64741067127659</v>
      </c>
      <c r="I29" s="12">
        <f t="shared" si="4"/>
        <v>102.8631993826737</v>
      </c>
      <c r="J29" s="8">
        <f t="shared" si="0"/>
        <v>120.57159713357944</v>
      </c>
      <c r="K29" s="13">
        <f t="shared" si="5"/>
        <v>147.22925173899526</v>
      </c>
    </row>
    <row r="30" spans="1:11">
      <c r="E30" s="10">
        <f t="shared" si="6"/>
        <v>1000</v>
      </c>
      <c r="F30" s="12">
        <f t="shared" si="1"/>
        <v>103.7672525740071</v>
      </c>
      <c r="G30" s="8">
        <f t="shared" si="2"/>
        <v>130.50979345716488</v>
      </c>
      <c r="H30" s="15">
        <f t="shared" si="3"/>
        <v>163.52240018775612</v>
      </c>
      <c r="I30" s="12">
        <f t="shared" si="4"/>
        <v>102.87415061091572</v>
      </c>
      <c r="J30" s="8">
        <f t="shared" si="0"/>
        <v>121.02036661424384</v>
      </c>
      <c r="K30" s="13">
        <f t="shared" si="5"/>
        <v>148.7187706351223</v>
      </c>
    </row>
    <row r="31" spans="1:11">
      <c r="E31" s="10">
        <f t="shared" si="6"/>
        <v>1100</v>
      </c>
      <c r="F31" s="12">
        <f t="shared" si="1"/>
        <v>104.3798425180719</v>
      </c>
      <c r="G31" s="8">
        <f t="shared" si="2"/>
        <v>133.59422429215186</v>
      </c>
      <c r="H31" s="15">
        <f t="shared" si="3"/>
        <v>167.84832326368078</v>
      </c>
      <c r="I31" s="12">
        <f t="shared" si="4"/>
        <v>102.90042365661419</v>
      </c>
      <c r="J31" s="8">
        <f t="shared" si="0"/>
        <v>121.72351873523017</v>
      </c>
      <c r="K31" s="13">
        <f t="shared" si="5"/>
        <v>150.65031987029539</v>
      </c>
    </row>
    <row r="32" spans="1:11">
      <c r="E32" s="10">
        <f t="shared" si="6"/>
        <v>1200</v>
      </c>
      <c r="F32" s="12">
        <f t="shared" si="1"/>
        <v>105.29311591046311</v>
      </c>
      <c r="G32" s="8">
        <f t="shared" si="2"/>
        <v>137.19426221492165</v>
      </c>
      <c r="H32" s="15">
        <f t="shared" si="3"/>
        <v>172.62950424782889</v>
      </c>
      <c r="I32" s="12">
        <f t="shared" si="4"/>
        <v>102.95867958673634</v>
      </c>
      <c r="J32" s="8">
        <f t="shared" si="0"/>
        <v>122.78133367205488</v>
      </c>
      <c r="K32" s="13">
        <f t="shared" si="5"/>
        <v>153.09664724910451</v>
      </c>
    </row>
    <row r="33" spans="5:11">
      <c r="E33" s="10">
        <f t="shared" si="6"/>
        <v>1300</v>
      </c>
      <c r="F33" s="12">
        <f t="shared" si="1"/>
        <v>106.61022313172636</v>
      </c>
      <c r="G33" s="8">
        <f t="shared" si="2"/>
        <v>141.34230059423345</v>
      </c>
      <c r="H33" s="15">
        <f t="shared" si="3"/>
        <v>177.86992624532067</v>
      </c>
      <c r="I33" s="12">
        <f t="shared" si="4"/>
        <v>103.07962328568746</v>
      </c>
      <c r="J33" s="8">
        <f t="shared" si="0"/>
        <v>124.31961139357432</v>
      </c>
      <c r="K33" s="13">
        <f t="shared" si="5"/>
        <v>156.13458523177019</v>
      </c>
    </row>
    <row r="34" spans="5:11">
      <c r="E34" s="10">
        <f t="shared" si="6"/>
        <v>1400</v>
      </c>
      <c r="F34" s="12">
        <f t="shared" si="1"/>
        <v>108.45710568030643</v>
      </c>
      <c r="G34" s="8">
        <f t="shared" si="2"/>
        <v>146.06993074768235</v>
      </c>
      <c r="H34" s="15">
        <f t="shared" si="3"/>
        <v>183.57328347167089</v>
      </c>
      <c r="I34" s="12">
        <f t="shared" si="4"/>
        <v>103.3170834169148</v>
      </c>
      <c r="J34" s="8">
        <f t="shared" si="0"/>
        <v>126.49322476777166</v>
      </c>
      <c r="K34" s="13">
        <f t="shared" si="5"/>
        <v>159.84491072484991</v>
      </c>
    </row>
    <row r="35" spans="5:11">
      <c r="E35" s="10">
        <f t="shared" si="6"/>
        <v>1500</v>
      </c>
      <c r="F35" s="12">
        <f t="shared" si="1"/>
        <v>110.98519629234853</v>
      </c>
      <c r="G35" s="8">
        <f t="shared" si="2"/>
        <v>151.40802157804811</v>
      </c>
      <c r="H35" s="15">
        <f t="shared" si="3"/>
        <v>189.7430222466964</v>
      </c>
      <c r="I35" s="12">
        <f t="shared" si="4"/>
        <v>103.76150276002427</v>
      </c>
      <c r="J35" s="8">
        <f t="shared" si="0"/>
        <v>129.48982415592016</v>
      </c>
      <c r="K35" s="13">
        <f t="shared" si="5"/>
        <v>164.3122204229312</v>
      </c>
    </row>
    <row r="36" spans="5:11">
      <c r="E36" s="10">
        <f t="shared" si="6"/>
        <v>1600</v>
      </c>
      <c r="F36" s="12">
        <f t="shared" si="1"/>
        <v>114.37420360353447</v>
      </c>
      <c r="G36" s="8">
        <f t="shared" si="2"/>
        <v>157.38678619244558</v>
      </c>
      <c r="H36" s="15">
        <f t="shared" si="3"/>
        <v>196.38237371637805</v>
      </c>
      <c r="I36" s="12">
        <f t="shared" si="4"/>
        <v>104.5593906895058</v>
      </c>
      <c r="J36" s="8">
        <f t="shared" si="0"/>
        <v>133.53368752369934</v>
      </c>
      <c r="K36" s="13">
        <f t="shared" si="5"/>
        <v>169.62481895585722</v>
      </c>
    </row>
    <row r="37" spans="5:11">
      <c r="E37" s="10">
        <f>E36+100</f>
        <v>1700</v>
      </c>
      <c r="F37" s="12">
        <f t="shared" si="1"/>
        <v>118.83497766017018</v>
      </c>
      <c r="G37" s="8">
        <f t="shared" si="2"/>
        <v>164.03583835847328</v>
      </c>
      <c r="H37" s="15">
        <f t="shared" si="3"/>
        <v>203.49438040371595</v>
      </c>
      <c r="I37" s="12">
        <f t="shared" si="4"/>
        <v>105.94066015666409</v>
      </c>
      <c r="J37" s="8">
        <f t="shared" si="0"/>
        <v>138.88971075430311</v>
      </c>
      <c r="K37" s="13">
        <f t="shared" si="5"/>
        <v>175.87461773679365</v>
      </c>
    </row>
    <row r="38" spans="5:11">
      <c r="E38" s="10">
        <f t="shared" si="6"/>
        <v>1800</v>
      </c>
      <c r="F38" s="12">
        <f t="shared" si="1"/>
        <v>124.61245298868107</v>
      </c>
      <c r="G38" s="8">
        <f t="shared" si="2"/>
        <v>171.38424088598197</v>
      </c>
      <c r="H38" s="15">
        <f t="shared" si="3"/>
        <v>211.08191805952572</v>
      </c>
      <c r="I38" s="12">
        <f t="shared" si="4"/>
        <v>108.25619485074203</v>
      </c>
      <c r="J38" s="8">
        <f t="shared" si="0"/>
        <v>145.86753339269202</v>
      </c>
      <c r="K38" s="13">
        <f t="shared" si="5"/>
        <v>183.15704286582107</v>
      </c>
    </row>
    <row r="39" spans="5:11">
      <c r="E39" s="10">
        <f t="shared" si="6"/>
        <v>1900</v>
      </c>
      <c r="F39" s="12">
        <f t="shared" si="1"/>
        <v>131.98866626790095</v>
      </c>
      <c r="G39" s="8">
        <f t="shared" si="2"/>
        <v>179.46054749600665</v>
      </c>
      <c r="H39" s="15">
        <f t="shared" si="3"/>
        <v>219.1477138686156</v>
      </c>
      <c r="I39" s="12">
        <f t="shared" si="4"/>
        <v>112.02847135255747</v>
      </c>
      <c r="J39" s="8">
        <f t="shared" si="0"/>
        <v>154.82579550715042</v>
      </c>
      <c r="K39" s="13">
        <f t="shared" si="5"/>
        <v>191.57095078101224</v>
      </c>
    </row>
    <row r="40" spans="5:11">
      <c r="E40" s="10">
        <f t="shared" si="6"/>
        <v>2000</v>
      </c>
      <c r="F40" s="12">
        <f t="shared" si="1"/>
        <v>141.28584593150035</v>
      </c>
      <c r="G40" s="8">
        <f t="shared" si="2"/>
        <v>188.29283936632996</v>
      </c>
      <c r="H40" s="15">
        <f t="shared" si="3"/>
        <v>227.69436178500223</v>
      </c>
      <c r="I40" s="12">
        <f t="shared" si="4"/>
        <v>118.01859911557473</v>
      </c>
      <c r="J40" s="8">
        <f t="shared" si="0"/>
        <v>166.17652174260334</v>
      </c>
      <c r="K40" s="13">
        <f t="shared" si="5"/>
        <v>201.21855060174127</v>
      </c>
    </row>
    <row r="41" spans="5:11">
      <c r="E41" s="10">
        <f>E40+100</f>
        <v>2100</v>
      </c>
      <c r="F41" s="12">
        <f t="shared" si="1"/>
        <v>152.86957126925216</v>
      </c>
      <c r="G41" s="8">
        <f t="shared" si="2"/>
        <v>197.90875727469424</v>
      </c>
      <c r="H41" s="15">
        <f t="shared" si="3"/>
        <v>236.7243355740024</v>
      </c>
      <c r="I41" s="12">
        <f t="shared" si="4"/>
        <v>127.31374103708947</v>
      </c>
      <c r="J41" s="8">
        <f t="shared" si="0"/>
        <v>180.3896289733888</v>
      </c>
      <c r="K41" s="13">
        <f t="shared" si="5"/>
        <v>212.20533230186896</v>
      </c>
    </row>
    <row r="42" spans="5:11">
      <c r="E42" s="10">
        <f t="shared" si="6"/>
        <v>2200</v>
      </c>
      <c r="F42" s="12">
        <f t="shared" si="1"/>
        <v>167.1519988036099</v>
      </c>
      <c r="G42" s="8">
        <f t="shared" si="2"/>
        <v>208.33553006323606</v>
      </c>
      <c r="H42" s="15">
        <f t="shared" si="3"/>
        <v>246.24</v>
      </c>
      <c r="I42" s="12">
        <f t="shared" si="4"/>
        <v>141.43954220146105</v>
      </c>
      <c r="J42" s="8">
        <f t="shared" si="0"/>
        <v>197.9975542517322</v>
      </c>
      <c r="K42" s="13">
        <f t="shared" si="5"/>
        <v>224.64000000000001</v>
      </c>
    </row>
    <row r="43" spans="5:11">
      <c r="E43" s="10">
        <f>E42+100</f>
        <v>2300</v>
      </c>
      <c r="F43" s="12">
        <f t="shared" si="1"/>
        <v>184.5951538984198</v>
      </c>
      <c r="G43" s="8">
        <f t="shared" si="2"/>
        <v>219.60000000000002</v>
      </c>
      <c r="H43" s="27" t="s">
        <v>13</v>
      </c>
      <c r="I43" s="12">
        <f t="shared" si="4"/>
        <v>162.50292703937603</v>
      </c>
      <c r="J43" s="8">
        <f t="shared" si="0"/>
        <v>219.60000000000002</v>
      </c>
      <c r="K43" s="24" t="s">
        <v>13</v>
      </c>
    </row>
    <row r="44" spans="5:11" ht="16.5" thickBot="1">
      <c r="E44" s="11">
        <f t="shared" si="6"/>
        <v>2400</v>
      </c>
      <c r="F44" s="14">
        <f t="shared" si="1"/>
        <v>205.71428571428569</v>
      </c>
      <c r="G44" s="26" t="s">
        <v>13</v>
      </c>
      <c r="H44" s="28" t="s">
        <v>13</v>
      </c>
      <c r="I44" s="14">
        <f t="shared" si="4"/>
        <v>193.37142857142854</v>
      </c>
      <c r="J44" s="26" t="s">
        <v>13</v>
      </c>
      <c r="K44" s="25" t="s">
        <v>13</v>
      </c>
    </row>
  </sheetData>
  <mergeCells count="3">
    <mergeCell ref="F19:H19"/>
    <mergeCell ref="I19:K19"/>
    <mergeCell ref="F18:K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Promothes Saha</dc:creator>
  <cp:lastModifiedBy>Shibely</cp:lastModifiedBy>
  <dcterms:created xsi:type="dcterms:W3CDTF">2019-09-19T16:01:30Z</dcterms:created>
  <dcterms:modified xsi:type="dcterms:W3CDTF">2019-09-21T03:11:43Z</dcterms:modified>
</cp:coreProperties>
</file>